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bookViews>
    <workbookView xWindow="0" yWindow="0" windowWidth="24000" windowHeight="9630" activeTab="2"/>
  </bookViews>
  <sheets>
    <sheet name="2" sheetId="1" r:id="rId1"/>
    <sheet name="3" sheetId="10" r:id="rId2"/>
    <sheet name="4" sheetId="4" r:id="rId3"/>
    <sheet name="5" sheetId="5" r:id="rId4"/>
    <sheet name="6" sheetId="6" r:id="rId5"/>
    <sheet name="7" sheetId="7" r:id="rId6"/>
    <sheet name="8" sheetId="8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8" i="5" l="1"/>
  <c r="N308" i="5" s="1"/>
  <c r="J308" i="5"/>
  <c r="J306" i="5" s="1"/>
  <c r="Q307" i="5"/>
  <c r="T307" i="5" s="1"/>
  <c r="P307" i="5"/>
  <c r="S307" i="5" s="1"/>
  <c r="N307" i="5"/>
  <c r="M307" i="5"/>
  <c r="H306" i="5"/>
  <c r="G306" i="5"/>
  <c r="Q305" i="5"/>
  <c r="T305" i="5" s="1"/>
  <c r="P305" i="5"/>
  <c r="S305" i="5" s="1"/>
  <c r="N305" i="5"/>
  <c r="M305" i="5"/>
  <c r="H304" i="5"/>
  <c r="G304" i="5"/>
  <c r="Q303" i="5"/>
  <c r="T303" i="5" s="1"/>
  <c r="P303" i="5"/>
  <c r="S303" i="5" s="1"/>
  <c r="N303" i="5"/>
  <c r="M303" i="5"/>
  <c r="T302" i="5"/>
  <c r="S302" i="5"/>
  <c r="Q302" i="5"/>
  <c r="P302" i="5"/>
  <c r="N302" i="5"/>
  <c r="M302" i="5"/>
  <c r="Q301" i="5"/>
  <c r="T301" i="5" s="1"/>
  <c r="P301" i="5"/>
  <c r="S301" i="5" s="1"/>
  <c r="N301" i="5"/>
  <c r="M301" i="5"/>
  <c r="T300" i="5"/>
  <c r="S300" i="5"/>
  <c r="Q300" i="5"/>
  <c r="P300" i="5"/>
  <c r="N300" i="5"/>
  <c r="M300" i="5"/>
  <c r="Q299" i="5"/>
  <c r="T299" i="5" s="1"/>
  <c r="P299" i="5"/>
  <c r="S299" i="5" s="1"/>
  <c r="N299" i="5"/>
  <c r="M299" i="5"/>
  <c r="T298" i="5"/>
  <c r="S298" i="5"/>
  <c r="Q298" i="5"/>
  <c r="P298" i="5"/>
  <c r="N298" i="5"/>
  <c r="M298" i="5"/>
  <c r="Q297" i="5"/>
  <c r="T297" i="5" s="1"/>
  <c r="P297" i="5"/>
  <c r="S297" i="5" s="1"/>
  <c r="N297" i="5"/>
  <c r="M297" i="5"/>
  <c r="T296" i="5"/>
  <c r="S296" i="5"/>
  <c r="Q296" i="5"/>
  <c r="P296" i="5"/>
  <c r="N296" i="5"/>
  <c r="M296" i="5"/>
  <c r="P295" i="5"/>
  <c r="S295" i="5" s="1"/>
  <c r="K295" i="5"/>
  <c r="N295" i="5" s="1"/>
  <c r="J295" i="5"/>
  <c r="J293" i="5" s="1"/>
  <c r="P293" i="5" s="1"/>
  <c r="Q294" i="5"/>
  <c r="T294" i="5" s="1"/>
  <c r="P294" i="5"/>
  <c r="S294" i="5" s="1"/>
  <c r="N294" i="5"/>
  <c r="M294" i="5"/>
  <c r="S293" i="5"/>
  <c r="H293" i="5"/>
  <c r="G293" i="5"/>
  <c r="G272" i="5" s="1"/>
  <c r="Q292" i="5"/>
  <c r="T292" i="5" s="1"/>
  <c r="P292" i="5"/>
  <c r="S292" i="5" s="1"/>
  <c r="N292" i="5"/>
  <c r="M292" i="5"/>
  <c r="T291" i="5"/>
  <c r="S291" i="5"/>
  <c r="Q291" i="5"/>
  <c r="P291" i="5"/>
  <c r="N291" i="5"/>
  <c r="M291" i="5"/>
  <c r="Q290" i="5"/>
  <c r="T290" i="5" s="1"/>
  <c r="P290" i="5"/>
  <c r="S290" i="5" s="1"/>
  <c r="N290" i="5"/>
  <c r="M290" i="5"/>
  <c r="T289" i="5"/>
  <c r="S289" i="5"/>
  <c r="Q289" i="5"/>
  <c r="P289" i="5"/>
  <c r="N289" i="5"/>
  <c r="M289" i="5"/>
  <c r="Q288" i="5"/>
  <c r="T288" i="5" s="1"/>
  <c r="P288" i="5"/>
  <c r="S288" i="5" s="1"/>
  <c r="N288" i="5"/>
  <c r="M288" i="5"/>
  <c r="T287" i="5"/>
  <c r="S287" i="5"/>
  <c r="Q287" i="5"/>
  <c r="P287" i="5"/>
  <c r="N287" i="5"/>
  <c r="M287" i="5"/>
  <c r="Q286" i="5"/>
  <c r="T286" i="5" s="1"/>
  <c r="P286" i="5"/>
  <c r="S286" i="5" s="1"/>
  <c r="N286" i="5"/>
  <c r="M286" i="5"/>
  <c r="T285" i="5"/>
  <c r="S285" i="5"/>
  <c r="Q285" i="5"/>
  <c r="P285" i="5"/>
  <c r="N285" i="5"/>
  <c r="M285" i="5"/>
  <c r="Q284" i="5"/>
  <c r="T284" i="5" s="1"/>
  <c r="P284" i="5"/>
  <c r="S284" i="5" s="1"/>
  <c r="N284" i="5"/>
  <c r="M284" i="5"/>
  <c r="T283" i="5"/>
  <c r="S283" i="5"/>
  <c r="Q283" i="5"/>
  <c r="P283" i="5"/>
  <c r="N283" i="5"/>
  <c r="M283" i="5"/>
  <c r="Q282" i="5"/>
  <c r="T282" i="5" s="1"/>
  <c r="P282" i="5"/>
  <c r="S282" i="5" s="1"/>
  <c r="N282" i="5"/>
  <c r="M282" i="5"/>
  <c r="T281" i="5"/>
  <c r="S281" i="5"/>
  <c r="Q281" i="5"/>
  <c r="P281" i="5"/>
  <c r="N281" i="5"/>
  <c r="M281" i="5"/>
  <c r="Q280" i="5"/>
  <c r="T280" i="5" s="1"/>
  <c r="P280" i="5"/>
  <c r="S280" i="5" s="1"/>
  <c r="N280" i="5"/>
  <c r="M280" i="5"/>
  <c r="T279" i="5"/>
  <c r="S279" i="5"/>
  <c r="Q279" i="5"/>
  <c r="P279" i="5"/>
  <c r="N279" i="5"/>
  <c r="M279" i="5"/>
  <c r="Q278" i="5"/>
  <c r="T278" i="5" s="1"/>
  <c r="P278" i="5"/>
  <c r="S278" i="5" s="1"/>
  <c r="N278" i="5"/>
  <c r="M278" i="5"/>
  <c r="T277" i="5"/>
  <c r="S277" i="5"/>
  <c r="Q277" i="5"/>
  <c r="P277" i="5"/>
  <c r="N277" i="5"/>
  <c r="M277" i="5"/>
  <c r="Q276" i="5"/>
  <c r="T276" i="5" s="1"/>
  <c r="P276" i="5"/>
  <c r="S276" i="5" s="1"/>
  <c r="N276" i="5"/>
  <c r="M276" i="5"/>
  <c r="T275" i="5"/>
  <c r="S275" i="5"/>
  <c r="Q275" i="5"/>
  <c r="P275" i="5"/>
  <c r="N275" i="5"/>
  <c r="M275" i="5"/>
  <c r="Q274" i="5"/>
  <c r="T274" i="5" s="1"/>
  <c r="P274" i="5"/>
  <c r="S274" i="5" s="1"/>
  <c r="N274" i="5"/>
  <c r="M274" i="5"/>
  <c r="T273" i="5"/>
  <c r="S273" i="5"/>
  <c r="Q273" i="5"/>
  <c r="P273" i="5"/>
  <c r="N273" i="5"/>
  <c r="M273" i="5"/>
  <c r="J272" i="5"/>
  <c r="P272" i="5" s="1"/>
  <c r="S272" i="5" s="1"/>
  <c r="H272" i="5"/>
  <c r="T271" i="5"/>
  <c r="S271" i="5"/>
  <c r="Q271" i="5"/>
  <c r="P271" i="5"/>
  <c r="N271" i="5"/>
  <c r="M271" i="5"/>
  <c r="Q270" i="5"/>
  <c r="T270" i="5" s="1"/>
  <c r="P270" i="5"/>
  <c r="S270" i="5" s="1"/>
  <c r="N270" i="5"/>
  <c r="M270" i="5"/>
  <c r="T269" i="5"/>
  <c r="S269" i="5"/>
  <c r="Q269" i="5"/>
  <c r="P269" i="5"/>
  <c r="N269" i="5"/>
  <c r="M269" i="5"/>
  <c r="Q268" i="5"/>
  <c r="T268" i="5" s="1"/>
  <c r="P268" i="5"/>
  <c r="S268" i="5" s="1"/>
  <c r="N268" i="5"/>
  <c r="M268" i="5"/>
  <c r="T267" i="5"/>
  <c r="S267" i="5"/>
  <c r="Q267" i="5"/>
  <c r="P267" i="5"/>
  <c r="N267" i="5"/>
  <c r="M267" i="5"/>
  <c r="Q266" i="5"/>
  <c r="T266" i="5" s="1"/>
  <c r="P266" i="5"/>
  <c r="S266" i="5" s="1"/>
  <c r="N266" i="5"/>
  <c r="M266" i="5"/>
  <c r="T265" i="5"/>
  <c r="S265" i="5"/>
  <c r="Q265" i="5"/>
  <c r="P265" i="5"/>
  <c r="N265" i="5"/>
  <c r="M265" i="5"/>
  <c r="Q264" i="5"/>
  <c r="T264" i="5" s="1"/>
  <c r="P264" i="5"/>
  <c r="S264" i="5" s="1"/>
  <c r="N264" i="5"/>
  <c r="M264" i="5"/>
  <c r="T263" i="5"/>
  <c r="S263" i="5"/>
  <c r="Q263" i="5"/>
  <c r="P263" i="5"/>
  <c r="N263" i="5"/>
  <c r="M263" i="5"/>
  <c r="Q262" i="5"/>
  <c r="T262" i="5" s="1"/>
  <c r="P262" i="5"/>
  <c r="S262" i="5" s="1"/>
  <c r="N262" i="5"/>
  <c r="M262" i="5"/>
  <c r="N261" i="5"/>
  <c r="M261" i="5"/>
  <c r="K261" i="5"/>
  <c r="Q261" i="5" s="1"/>
  <c r="T261" i="5" s="1"/>
  <c r="J261" i="5"/>
  <c r="P261" i="5" s="1"/>
  <c r="S261" i="5" s="1"/>
  <c r="T260" i="5"/>
  <c r="S260" i="5"/>
  <c r="Q260" i="5"/>
  <c r="P260" i="5"/>
  <c r="N260" i="5"/>
  <c r="M260" i="5"/>
  <c r="P259" i="5"/>
  <c r="S259" i="5" s="1"/>
  <c r="K259" i="5"/>
  <c r="N259" i="5" s="1"/>
  <c r="J259" i="5"/>
  <c r="H259" i="5"/>
  <c r="G259" i="5"/>
  <c r="T258" i="5"/>
  <c r="S258" i="5"/>
  <c r="Q258" i="5"/>
  <c r="P258" i="5"/>
  <c r="N258" i="5"/>
  <c r="M258" i="5"/>
  <c r="Q257" i="5"/>
  <c r="T257" i="5" s="1"/>
  <c r="P257" i="5"/>
  <c r="S257" i="5" s="1"/>
  <c r="N257" i="5"/>
  <c r="M257" i="5"/>
  <c r="T256" i="5"/>
  <c r="S256" i="5"/>
  <c r="Q256" i="5"/>
  <c r="P256" i="5"/>
  <c r="N256" i="5"/>
  <c r="M256" i="5"/>
  <c r="Q255" i="5"/>
  <c r="T255" i="5" s="1"/>
  <c r="P255" i="5"/>
  <c r="S255" i="5" s="1"/>
  <c r="N255" i="5"/>
  <c r="M255" i="5"/>
  <c r="T254" i="5"/>
  <c r="S254" i="5"/>
  <c r="Q254" i="5"/>
  <c r="P254" i="5"/>
  <c r="N254" i="5"/>
  <c r="M254" i="5"/>
  <c r="Q253" i="5"/>
  <c r="T253" i="5" s="1"/>
  <c r="P253" i="5"/>
  <c r="S253" i="5" s="1"/>
  <c r="N253" i="5"/>
  <c r="M253" i="5"/>
  <c r="T252" i="5"/>
  <c r="S252" i="5"/>
  <c r="Q252" i="5"/>
  <c r="P252" i="5"/>
  <c r="N252" i="5"/>
  <c r="M252" i="5"/>
  <c r="Q251" i="5"/>
  <c r="T251" i="5" s="1"/>
  <c r="P251" i="5"/>
  <c r="S251" i="5" s="1"/>
  <c r="N251" i="5"/>
  <c r="M251" i="5"/>
  <c r="T250" i="5"/>
  <c r="S250" i="5"/>
  <c r="Q250" i="5"/>
  <c r="P250" i="5"/>
  <c r="N250" i="5"/>
  <c r="M250" i="5"/>
  <c r="Q249" i="5"/>
  <c r="T249" i="5" s="1"/>
  <c r="P249" i="5"/>
  <c r="S249" i="5" s="1"/>
  <c r="N249" i="5"/>
  <c r="M249" i="5"/>
  <c r="T248" i="5"/>
  <c r="S248" i="5"/>
  <c r="Q248" i="5"/>
  <c r="P248" i="5"/>
  <c r="N248" i="5"/>
  <c r="M248" i="5"/>
  <c r="Q247" i="5"/>
  <c r="T247" i="5" s="1"/>
  <c r="P247" i="5"/>
  <c r="S247" i="5" s="1"/>
  <c r="N247" i="5"/>
  <c r="M247" i="5"/>
  <c r="T246" i="5"/>
  <c r="S246" i="5"/>
  <c r="Q246" i="5"/>
  <c r="P246" i="5"/>
  <c r="N246" i="5"/>
  <c r="M246" i="5"/>
  <c r="K245" i="5"/>
  <c r="N245" i="5" s="1"/>
  <c r="J245" i="5"/>
  <c r="Q244" i="5"/>
  <c r="T244" i="5" s="1"/>
  <c r="P244" i="5"/>
  <c r="S244" i="5" s="1"/>
  <c r="N244" i="5"/>
  <c r="M244" i="5"/>
  <c r="H243" i="5"/>
  <c r="G243" i="5"/>
  <c r="G241" i="5" s="1"/>
  <c r="Q242" i="5"/>
  <c r="T242" i="5" s="1"/>
  <c r="P242" i="5"/>
  <c r="S242" i="5" s="1"/>
  <c r="N242" i="5"/>
  <c r="M242" i="5"/>
  <c r="H241" i="5"/>
  <c r="Q240" i="5"/>
  <c r="T240" i="5" s="1"/>
  <c r="P240" i="5"/>
  <c r="S240" i="5" s="1"/>
  <c r="N240" i="5"/>
  <c r="M240" i="5"/>
  <c r="T239" i="5"/>
  <c r="S239" i="5"/>
  <c r="Q239" i="5"/>
  <c r="P239" i="5"/>
  <c r="N239" i="5"/>
  <c r="M239" i="5"/>
  <c r="Q238" i="5"/>
  <c r="T238" i="5" s="1"/>
  <c r="P238" i="5"/>
  <c r="S238" i="5" s="1"/>
  <c r="N238" i="5"/>
  <c r="M238" i="5"/>
  <c r="T237" i="5"/>
  <c r="S237" i="5"/>
  <c r="Q237" i="5"/>
  <c r="P237" i="5"/>
  <c r="N237" i="5"/>
  <c r="M237" i="5"/>
  <c r="Q236" i="5"/>
  <c r="T236" i="5" s="1"/>
  <c r="P236" i="5"/>
  <c r="S236" i="5" s="1"/>
  <c r="N236" i="5"/>
  <c r="M236" i="5"/>
  <c r="T235" i="5"/>
  <c r="S235" i="5"/>
  <c r="Q235" i="5"/>
  <c r="P235" i="5"/>
  <c r="N235" i="5"/>
  <c r="M235" i="5"/>
  <c r="Q234" i="5"/>
  <c r="T234" i="5" s="1"/>
  <c r="P234" i="5"/>
  <c r="S234" i="5" s="1"/>
  <c r="N234" i="5"/>
  <c r="M234" i="5"/>
  <c r="T233" i="5"/>
  <c r="S233" i="5"/>
  <c r="Q233" i="5"/>
  <c r="P233" i="5"/>
  <c r="N233" i="5"/>
  <c r="M233" i="5"/>
  <c r="Q232" i="5"/>
  <c r="T232" i="5" s="1"/>
  <c r="P232" i="5"/>
  <c r="S232" i="5" s="1"/>
  <c r="N232" i="5"/>
  <c r="M232" i="5"/>
  <c r="T231" i="5"/>
  <c r="S231" i="5"/>
  <c r="Q231" i="5"/>
  <c r="P231" i="5"/>
  <c r="N231" i="5"/>
  <c r="M231" i="5"/>
  <c r="Q230" i="5"/>
  <c r="T230" i="5" s="1"/>
  <c r="P230" i="5"/>
  <c r="S230" i="5" s="1"/>
  <c r="N230" i="5"/>
  <c r="M230" i="5"/>
  <c r="T229" i="5"/>
  <c r="S229" i="5"/>
  <c r="Q229" i="5"/>
  <c r="P229" i="5"/>
  <c r="N229" i="5"/>
  <c r="M229" i="5"/>
  <c r="Q228" i="5"/>
  <c r="T228" i="5" s="1"/>
  <c r="P228" i="5"/>
  <c r="S228" i="5" s="1"/>
  <c r="N228" i="5"/>
  <c r="M228" i="5"/>
  <c r="T227" i="5"/>
  <c r="S227" i="5"/>
  <c r="Q227" i="5"/>
  <c r="P227" i="5"/>
  <c r="N227" i="5"/>
  <c r="M227" i="5"/>
  <c r="Q226" i="5"/>
  <c r="T226" i="5" s="1"/>
  <c r="P226" i="5"/>
  <c r="S226" i="5" s="1"/>
  <c r="N226" i="5"/>
  <c r="M226" i="5"/>
  <c r="T225" i="5"/>
  <c r="S225" i="5"/>
  <c r="Q225" i="5"/>
  <c r="P225" i="5"/>
  <c r="N225" i="5"/>
  <c r="M225" i="5"/>
  <c r="Q224" i="5"/>
  <c r="T224" i="5" s="1"/>
  <c r="P224" i="5"/>
  <c r="S224" i="5" s="1"/>
  <c r="N224" i="5"/>
  <c r="M224" i="5"/>
  <c r="T223" i="5"/>
  <c r="S223" i="5"/>
  <c r="Q223" i="5"/>
  <c r="P223" i="5"/>
  <c r="N223" i="5"/>
  <c r="M223" i="5"/>
  <c r="Q222" i="5"/>
  <c r="T222" i="5" s="1"/>
  <c r="P222" i="5"/>
  <c r="S222" i="5" s="1"/>
  <c r="N222" i="5"/>
  <c r="M222" i="5"/>
  <c r="N221" i="5"/>
  <c r="M221" i="5"/>
  <c r="K221" i="5"/>
  <c r="Q221" i="5" s="1"/>
  <c r="T221" i="5" s="1"/>
  <c r="J221" i="5"/>
  <c r="P221" i="5" s="1"/>
  <c r="S221" i="5" s="1"/>
  <c r="N220" i="5"/>
  <c r="M220" i="5"/>
  <c r="K220" i="5"/>
  <c r="Q220" i="5" s="1"/>
  <c r="T220" i="5" s="1"/>
  <c r="J220" i="5"/>
  <c r="P220" i="5" s="1"/>
  <c r="S220" i="5" s="1"/>
  <c r="T219" i="5"/>
  <c r="S219" i="5"/>
  <c r="Q219" i="5"/>
  <c r="P219" i="5"/>
  <c r="N219" i="5"/>
  <c r="M219" i="5"/>
  <c r="Q218" i="5"/>
  <c r="T218" i="5" s="1"/>
  <c r="P218" i="5"/>
  <c r="S218" i="5" s="1"/>
  <c r="N218" i="5"/>
  <c r="M218" i="5"/>
  <c r="S217" i="5"/>
  <c r="Q217" i="5"/>
  <c r="T217" i="5" s="1"/>
  <c r="P217" i="5"/>
  <c r="N217" i="5"/>
  <c r="M217" i="5"/>
  <c r="P216" i="5"/>
  <c r="S216" i="5" s="1"/>
  <c r="K216" i="5"/>
  <c r="N216" i="5" s="1"/>
  <c r="J216" i="5"/>
  <c r="J211" i="5" s="1"/>
  <c r="P211" i="5" s="1"/>
  <c r="S211" i="5" s="1"/>
  <c r="H216" i="5"/>
  <c r="G216" i="5"/>
  <c r="S215" i="5"/>
  <c r="Q215" i="5"/>
  <c r="T215" i="5" s="1"/>
  <c r="P215" i="5"/>
  <c r="N215" i="5"/>
  <c r="M215" i="5"/>
  <c r="Q214" i="5"/>
  <c r="T214" i="5" s="1"/>
  <c r="P214" i="5"/>
  <c r="S214" i="5" s="1"/>
  <c r="N214" i="5"/>
  <c r="M214" i="5"/>
  <c r="S213" i="5"/>
  <c r="Q213" i="5"/>
  <c r="T213" i="5" s="1"/>
  <c r="P213" i="5"/>
  <c r="N213" i="5"/>
  <c r="M213" i="5"/>
  <c r="Q212" i="5"/>
  <c r="T212" i="5" s="1"/>
  <c r="P212" i="5"/>
  <c r="S212" i="5" s="1"/>
  <c r="N212" i="5"/>
  <c r="M212" i="5"/>
  <c r="M211" i="5"/>
  <c r="K211" i="5"/>
  <c r="Q211" i="5" s="1"/>
  <c r="T211" i="5" s="1"/>
  <c r="H211" i="5"/>
  <c r="G211" i="5"/>
  <c r="Q210" i="5"/>
  <c r="T210" i="5" s="1"/>
  <c r="P210" i="5"/>
  <c r="S210" i="5" s="1"/>
  <c r="N210" i="5"/>
  <c r="M210" i="5"/>
  <c r="S209" i="5"/>
  <c r="Q209" i="5"/>
  <c r="T209" i="5" s="1"/>
  <c r="P209" i="5"/>
  <c r="N209" i="5"/>
  <c r="M209" i="5"/>
  <c r="T208" i="5"/>
  <c r="Q208" i="5"/>
  <c r="P208" i="5"/>
  <c r="S208" i="5" s="1"/>
  <c r="N208" i="5"/>
  <c r="M208" i="5"/>
  <c r="S207" i="5"/>
  <c r="Q207" i="5"/>
  <c r="T207" i="5" s="1"/>
  <c r="P207" i="5"/>
  <c r="N207" i="5"/>
  <c r="M207" i="5"/>
  <c r="T206" i="5"/>
  <c r="Q206" i="5"/>
  <c r="P206" i="5"/>
  <c r="S206" i="5" s="1"/>
  <c r="N206" i="5"/>
  <c r="M206" i="5"/>
  <c r="S205" i="5"/>
  <c r="Q205" i="5"/>
  <c r="T205" i="5" s="1"/>
  <c r="P205" i="5"/>
  <c r="N205" i="5"/>
  <c r="M205" i="5"/>
  <c r="T204" i="5"/>
  <c r="Q204" i="5"/>
  <c r="P204" i="5"/>
  <c r="S204" i="5" s="1"/>
  <c r="N204" i="5"/>
  <c r="M204" i="5"/>
  <c r="S203" i="5"/>
  <c r="Q203" i="5"/>
  <c r="T203" i="5" s="1"/>
  <c r="P203" i="5"/>
  <c r="N203" i="5"/>
  <c r="M203" i="5"/>
  <c r="T202" i="5"/>
  <c r="Q202" i="5"/>
  <c r="P202" i="5"/>
  <c r="S202" i="5" s="1"/>
  <c r="N202" i="5"/>
  <c r="M202" i="5"/>
  <c r="S201" i="5"/>
  <c r="Q201" i="5"/>
  <c r="T201" i="5" s="1"/>
  <c r="P201" i="5"/>
  <c r="N201" i="5"/>
  <c r="M201" i="5"/>
  <c r="T200" i="5"/>
  <c r="Q200" i="5"/>
  <c r="P200" i="5"/>
  <c r="S200" i="5" s="1"/>
  <c r="N200" i="5"/>
  <c r="M200" i="5"/>
  <c r="S199" i="5"/>
  <c r="Q199" i="5"/>
  <c r="T199" i="5" s="1"/>
  <c r="P199" i="5"/>
  <c r="N199" i="5"/>
  <c r="M199" i="5"/>
  <c r="T198" i="5"/>
  <c r="Q198" i="5"/>
  <c r="P198" i="5"/>
  <c r="S198" i="5" s="1"/>
  <c r="N198" i="5"/>
  <c r="M198" i="5"/>
  <c r="S197" i="5"/>
  <c r="Q197" i="5"/>
  <c r="T197" i="5" s="1"/>
  <c r="P197" i="5"/>
  <c r="N197" i="5"/>
  <c r="M197" i="5"/>
  <c r="T196" i="5"/>
  <c r="Q196" i="5"/>
  <c r="P196" i="5"/>
  <c r="S196" i="5" s="1"/>
  <c r="N196" i="5"/>
  <c r="M196" i="5"/>
  <c r="S195" i="5"/>
  <c r="Q195" i="5"/>
  <c r="T195" i="5" s="1"/>
  <c r="P195" i="5"/>
  <c r="N195" i="5"/>
  <c r="M195" i="5"/>
  <c r="T194" i="5"/>
  <c r="Q194" i="5"/>
  <c r="P194" i="5"/>
  <c r="S194" i="5" s="1"/>
  <c r="N194" i="5"/>
  <c r="M194" i="5"/>
  <c r="S193" i="5"/>
  <c r="Q193" i="5"/>
  <c r="T193" i="5" s="1"/>
  <c r="P193" i="5"/>
  <c r="N193" i="5"/>
  <c r="M193" i="5"/>
  <c r="T192" i="5"/>
  <c r="Q192" i="5"/>
  <c r="P192" i="5"/>
  <c r="S192" i="5" s="1"/>
  <c r="N192" i="5"/>
  <c r="M192" i="5"/>
  <c r="S191" i="5"/>
  <c r="Q191" i="5"/>
  <c r="T191" i="5" s="1"/>
  <c r="P191" i="5"/>
  <c r="N191" i="5"/>
  <c r="M191" i="5"/>
  <c r="T190" i="5"/>
  <c r="Q190" i="5"/>
  <c r="P190" i="5"/>
  <c r="S190" i="5" s="1"/>
  <c r="N190" i="5"/>
  <c r="M190" i="5"/>
  <c r="S189" i="5"/>
  <c r="Q189" i="5"/>
  <c r="T189" i="5" s="1"/>
  <c r="P189" i="5"/>
  <c r="N189" i="5"/>
  <c r="M189" i="5"/>
  <c r="T188" i="5"/>
  <c r="Q188" i="5"/>
  <c r="P188" i="5"/>
  <c r="S188" i="5" s="1"/>
  <c r="N188" i="5"/>
  <c r="M188" i="5"/>
  <c r="S187" i="5"/>
  <c r="Q187" i="5"/>
  <c r="T187" i="5" s="1"/>
  <c r="P187" i="5"/>
  <c r="N187" i="5"/>
  <c r="M187" i="5"/>
  <c r="T186" i="5"/>
  <c r="Q186" i="5"/>
  <c r="P186" i="5"/>
  <c r="S186" i="5" s="1"/>
  <c r="N186" i="5"/>
  <c r="M186" i="5"/>
  <c r="S185" i="5"/>
  <c r="Q185" i="5"/>
  <c r="T185" i="5" s="1"/>
  <c r="P185" i="5"/>
  <c r="N185" i="5"/>
  <c r="M185" i="5"/>
  <c r="T184" i="5"/>
  <c r="Q184" i="5"/>
  <c r="P184" i="5"/>
  <c r="S184" i="5" s="1"/>
  <c r="N184" i="5"/>
  <c r="M184" i="5"/>
  <c r="S183" i="5"/>
  <c r="Q183" i="5"/>
  <c r="T183" i="5" s="1"/>
  <c r="P183" i="5"/>
  <c r="N183" i="5"/>
  <c r="M183" i="5"/>
  <c r="T182" i="5"/>
  <c r="Q182" i="5"/>
  <c r="P182" i="5"/>
  <c r="S182" i="5" s="1"/>
  <c r="N182" i="5"/>
  <c r="M182" i="5"/>
  <c r="S181" i="5"/>
  <c r="Q181" i="5"/>
  <c r="T181" i="5" s="1"/>
  <c r="P181" i="5"/>
  <c r="N181" i="5"/>
  <c r="M181" i="5"/>
  <c r="T180" i="5"/>
  <c r="Q180" i="5"/>
  <c r="P180" i="5"/>
  <c r="S180" i="5" s="1"/>
  <c r="N180" i="5"/>
  <c r="M180" i="5"/>
  <c r="S179" i="5"/>
  <c r="Q179" i="5"/>
  <c r="T179" i="5" s="1"/>
  <c r="P179" i="5"/>
  <c r="N179" i="5"/>
  <c r="M179" i="5"/>
  <c r="N178" i="5"/>
  <c r="K178" i="5"/>
  <c r="M178" i="5" s="1"/>
  <c r="J178" i="5"/>
  <c r="J176" i="5" s="1"/>
  <c r="P176" i="5" s="1"/>
  <c r="S176" i="5" s="1"/>
  <c r="T177" i="5"/>
  <c r="Q177" i="5"/>
  <c r="P177" i="5"/>
  <c r="S177" i="5" s="1"/>
  <c r="N177" i="5"/>
  <c r="M177" i="5"/>
  <c r="Q176" i="5"/>
  <c r="T176" i="5" s="1"/>
  <c r="K176" i="5"/>
  <c r="H176" i="5"/>
  <c r="G176" i="5"/>
  <c r="N175" i="5"/>
  <c r="K175" i="5"/>
  <c r="M175" i="5" s="1"/>
  <c r="J175" i="5"/>
  <c r="J173" i="5" s="1"/>
  <c r="P173" i="5" s="1"/>
  <c r="S173" i="5" s="1"/>
  <c r="T174" i="5"/>
  <c r="Q174" i="5"/>
  <c r="P174" i="5"/>
  <c r="S174" i="5" s="1"/>
  <c r="N174" i="5"/>
  <c r="M174" i="5"/>
  <c r="K173" i="5"/>
  <c r="H173" i="5"/>
  <c r="G173" i="5"/>
  <c r="N172" i="5"/>
  <c r="K172" i="5"/>
  <c r="M172" i="5" s="1"/>
  <c r="J172" i="5"/>
  <c r="J170" i="5" s="1"/>
  <c r="T171" i="5"/>
  <c r="Q171" i="5"/>
  <c r="P171" i="5"/>
  <c r="S171" i="5" s="1"/>
  <c r="N171" i="5"/>
  <c r="M171" i="5"/>
  <c r="K170" i="5"/>
  <c r="H170" i="5"/>
  <c r="G170" i="5"/>
  <c r="T169" i="5"/>
  <c r="Q169" i="5"/>
  <c r="P169" i="5"/>
  <c r="S169" i="5" s="1"/>
  <c r="N169" i="5"/>
  <c r="M169" i="5"/>
  <c r="S168" i="5"/>
  <c r="Q168" i="5"/>
  <c r="T168" i="5" s="1"/>
  <c r="P168" i="5"/>
  <c r="N168" i="5"/>
  <c r="M168" i="5"/>
  <c r="T167" i="5"/>
  <c r="Q167" i="5"/>
  <c r="P167" i="5"/>
  <c r="S167" i="5" s="1"/>
  <c r="N167" i="5"/>
  <c r="M167" i="5"/>
  <c r="S166" i="5"/>
  <c r="Q166" i="5"/>
  <c r="T166" i="5" s="1"/>
  <c r="P166" i="5"/>
  <c r="N166" i="5"/>
  <c r="M166" i="5"/>
  <c r="T165" i="5"/>
  <c r="Q165" i="5"/>
  <c r="P165" i="5"/>
  <c r="S165" i="5" s="1"/>
  <c r="N165" i="5"/>
  <c r="M165" i="5"/>
  <c r="S164" i="5"/>
  <c r="Q164" i="5"/>
  <c r="T164" i="5" s="1"/>
  <c r="P164" i="5"/>
  <c r="N164" i="5"/>
  <c r="M164" i="5"/>
  <c r="T163" i="5"/>
  <c r="Q163" i="5"/>
  <c r="P163" i="5"/>
  <c r="S163" i="5" s="1"/>
  <c r="N163" i="5"/>
  <c r="M163" i="5"/>
  <c r="H162" i="5"/>
  <c r="G162" i="5"/>
  <c r="T161" i="5"/>
  <c r="Q161" i="5"/>
  <c r="P161" i="5"/>
  <c r="S161" i="5" s="1"/>
  <c r="N161" i="5"/>
  <c r="M161" i="5"/>
  <c r="S160" i="5"/>
  <c r="Q160" i="5"/>
  <c r="T160" i="5" s="1"/>
  <c r="P160" i="5"/>
  <c r="N160" i="5"/>
  <c r="M160" i="5"/>
  <c r="T159" i="5"/>
  <c r="Q159" i="5"/>
  <c r="P159" i="5"/>
  <c r="S159" i="5" s="1"/>
  <c r="N159" i="5"/>
  <c r="M159" i="5"/>
  <c r="S158" i="5"/>
  <c r="Q158" i="5"/>
  <c r="T158" i="5" s="1"/>
  <c r="P158" i="5"/>
  <c r="N158" i="5"/>
  <c r="M158" i="5"/>
  <c r="T157" i="5"/>
  <c r="Q157" i="5"/>
  <c r="P157" i="5"/>
  <c r="S157" i="5" s="1"/>
  <c r="N157" i="5"/>
  <c r="M157" i="5"/>
  <c r="S156" i="5"/>
  <c r="Q156" i="5"/>
  <c r="T156" i="5" s="1"/>
  <c r="P156" i="5"/>
  <c r="N156" i="5"/>
  <c r="M156" i="5"/>
  <c r="T155" i="5"/>
  <c r="Q155" i="5"/>
  <c r="P155" i="5"/>
  <c r="S155" i="5" s="1"/>
  <c r="N155" i="5"/>
  <c r="M155" i="5"/>
  <c r="S154" i="5"/>
  <c r="Q154" i="5"/>
  <c r="T154" i="5" s="1"/>
  <c r="P154" i="5"/>
  <c r="N154" i="5"/>
  <c r="M154" i="5"/>
  <c r="T153" i="5"/>
  <c r="Q153" i="5"/>
  <c r="P153" i="5"/>
  <c r="S153" i="5" s="1"/>
  <c r="N153" i="5"/>
  <c r="M153" i="5"/>
  <c r="K152" i="5"/>
  <c r="Q152" i="5" s="1"/>
  <c r="T152" i="5" s="1"/>
  <c r="J152" i="5"/>
  <c r="P152" i="5" s="1"/>
  <c r="S152" i="5" s="1"/>
  <c r="S151" i="5"/>
  <c r="Q151" i="5"/>
  <c r="T151" i="5" s="1"/>
  <c r="P151" i="5"/>
  <c r="N151" i="5"/>
  <c r="M151" i="5"/>
  <c r="J150" i="5"/>
  <c r="P150" i="5" s="1"/>
  <c r="S150" i="5" s="1"/>
  <c r="H150" i="5"/>
  <c r="H142" i="5" s="1"/>
  <c r="G150" i="5"/>
  <c r="S149" i="5"/>
  <c r="Q149" i="5"/>
  <c r="T149" i="5" s="1"/>
  <c r="P149" i="5"/>
  <c r="N149" i="5"/>
  <c r="M149" i="5"/>
  <c r="T148" i="5"/>
  <c r="Q148" i="5"/>
  <c r="P148" i="5"/>
  <c r="S148" i="5" s="1"/>
  <c r="N148" i="5"/>
  <c r="M148" i="5"/>
  <c r="S147" i="5"/>
  <c r="Q147" i="5"/>
  <c r="T147" i="5" s="1"/>
  <c r="P147" i="5"/>
  <c r="N147" i="5"/>
  <c r="M147" i="5"/>
  <c r="N146" i="5"/>
  <c r="K146" i="5"/>
  <c r="M146" i="5" s="1"/>
  <c r="J146" i="5"/>
  <c r="J144" i="5" s="1"/>
  <c r="T145" i="5"/>
  <c r="Q145" i="5"/>
  <c r="P145" i="5"/>
  <c r="S145" i="5" s="1"/>
  <c r="N145" i="5"/>
  <c r="M145" i="5"/>
  <c r="Q144" i="5"/>
  <c r="T144" i="5" s="1"/>
  <c r="K144" i="5"/>
  <c r="H144" i="5"/>
  <c r="G144" i="5"/>
  <c r="T143" i="5"/>
  <c r="Q143" i="5"/>
  <c r="P143" i="5"/>
  <c r="S143" i="5" s="1"/>
  <c r="N143" i="5"/>
  <c r="M143" i="5"/>
  <c r="G142" i="5"/>
  <c r="T141" i="5"/>
  <c r="Q141" i="5"/>
  <c r="P141" i="5"/>
  <c r="S141" i="5" s="1"/>
  <c r="N141" i="5"/>
  <c r="M141" i="5"/>
  <c r="S140" i="5"/>
  <c r="Q140" i="5"/>
  <c r="T140" i="5" s="1"/>
  <c r="P140" i="5"/>
  <c r="N140" i="5"/>
  <c r="M140" i="5"/>
  <c r="T139" i="5"/>
  <c r="Q139" i="5"/>
  <c r="P139" i="5"/>
  <c r="S139" i="5" s="1"/>
  <c r="N139" i="5"/>
  <c r="M139" i="5"/>
  <c r="S138" i="5"/>
  <c r="Q138" i="5"/>
  <c r="T138" i="5" s="1"/>
  <c r="P138" i="5"/>
  <c r="N138" i="5"/>
  <c r="M138" i="5"/>
  <c r="T137" i="5"/>
  <c r="Q137" i="5"/>
  <c r="P137" i="5"/>
  <c r="S137" i="5" s="1"/>
  <c r="N137" i="5"/>
  <c r="M137" i="5"/>
  <c r="S136" i="5"/>
  <c r="Q136" i="5"/>
  <c r="T136" i="5" s="1"/>
  <c r="P136" i="5"/>
  <c r="N136" i="5"/>
  <c r="M136" i="5"/>
  <c r="T135" i="5"/>
  <c r="Q135" i="5"/>
  <c r="P135" i="5"/>
  <c r="S135" i="5" s="1"/>
  <c r="N135" i="5"/>
  <c r="M135" i="5"/>
  <c r="S134" i="5"/>
  <c r="Q134" i="5"/>
  <c r="T134" i="5" s="1"/>
  <c r="P134" i="5"/>
  <c r="N134" i="5"/>
  <c r="M134" i="5"/>
  <c r="T133" i="5"/>
  <c r="Q133" i="5"/>
  <c r="P133" i="5"/>
  <c r="S133" i="5" s="1"/>
  <c r="N133" i="5"/>
  <c r="M133" i="5"/>
  <c r="S132" i="5"/>
  <c r="Q132" i="5"/>
  <c r="T132" i="5" s="1"/>
  <c r="P132" i="5"/>
  <c r="N132" i="5"/>
  <c r="M132" i="5"/>
  <c r="T131" i="5"/>
  <c r="Q131" i="5"/>
  <c r="P131" i="5"/>
  <c r="S131" i="5" s="1"/>
  <c r="N131" i="5"/>
  <c r="M131" i="5"/>
  <c r="S130" i="5"/>
  <c r="Q130" i="5"/>
  <c r="T130" i="5" s="1"/>
  <c r="P130" i="5"/>
  <c r="N130" i="5"/>
  <c r="M130" i="5"/>
  <c r="T129" i="5"/>
  <c r="Q129" i="5"/>
  <c r="P129" i="5"/>
  <c r="S129" i="5" s="1"/>
  <c r="N129" i="5"/>
  <c r="M129" i="5"/>
  <c r="S128" i="5"/>
  <c r="Q128" i="5"/>
  <c r="T128" i="5" s="1"/>
  <c r="P128" i="5"/>
  <c r="N128" i="5"/>
  <c r="M128" i="5"/>
  <c r="T127" i="5"/>
  <c r="Q127" i="5"/>
  <c r="P127" i="5"/>
  <c r="S127" i="5" s="1"/>
  <c r="N127" i="5"/>
  <c r="M127" i="5"/>
  <c r="S126" i="5"/>
  <c r="Q126" i="5"/>
  <c r="T126" i="5" s="1"/>
  <c r="P126" i="5"/>
  <c r="N126" i="5"/>
  <c r="M126" i="5"/>
  <c r="T125" i="5"/>
  <c r="Q125" i="5"/>
  <c r="P125" i="5"/>
  <c r="S125" i="5" s="1"/>
  <c r="N125" i="5"/>
  <c r="M125" i="5"/>
  <c r="S124" i="5"/>
  <c r="Q124" i="5"/>
  <c r="T124" i="5" s="1"/>
  <c r="P124" i="5"/>
  <c r="N124" i="5"/>
  <c r="M124" i="5"/>
  <c r="T123" i="5"/>
  <c r="Q123" i="5"/>
  <c r="P123" i="5"/>
  <c r="S123" i="5" s="1"/>
  <c r="N123" i="5"/>
  <c r="M123" i="5"/>
  <c r="S122" i="5"/>
  <c r="Q122" i="5"/>
  <c r="T122" i="5" s="1"/>
  <c r="P122" i="5"/>
  <c r="N122" i="5"/>
  <c r="M122" i="5"/>
  <c r="T121" i="5"/>
  <c r="Q121" i="5"/>
  <c r="P121" i="5"/>
  <c r="S121" i="5" s="1"/>
  <c r="N121" i="5"/>
  <c r="M121" i="5"/>
  <c r="S120" i="5"/>
  <c r="Q120" i="5"/>
  <c r="T120" i="5" s="1"/>
  <c r="P120" i="5"/>
  <c r="N120" i="5"/>
  <c r="M120" i="5"/>
  <c r="T119" i="5"/>
  <c r="Q119" i="5"/>
  <c r="P119" i="5"/>
  <c r="S119" i="5" s="1"/>
  <c r="N119" i="5"/>
  <c r="M119" i="5"/>
  <c r="S118" i="5"/>
  <c r="Q118" i="5"/>
  <c r="T118" i="5" s="1"/>
  <c r="P118" i="5"/>
  <c r="N118" i="5"/>
  <c r="M118" i="5"/>
  <c r="T117" i="5"/>
  <c r="Q117" i="5"/>
  <c r="P117" i="5"/>
  <c r="S117" i="5" s="1"/>
  <c r="N117" i="5"/>
  <c r="M117" i="5"/>
  <c r="K116" i="5"/>
  <c r="J116" i="5"/>
  <c r="P116" i="5" s="1"/>
  <c r="S116" i="5" s="1"/>
  <c r="S115" i="5"/>
  <c r="Q115" i="5"/>
  <c r="T115" i="5" s="1"/>
  <c r="P115" i="5"/>
  <c r="N115" i="5"/>
  <c r="M115" i="5"/>
  <c r="J114" i="5"/>
  <c r="P114" i="5" s="1"/>
  <c r="S114" i="5" s="1"/>
  <c r="H114" i="5"/>
  <c r="G114" i="5"/>
  <c r="S113" i="5"/>
  <c r="Q113" i="5"/>
  <c r="T113" i="5" s="1"/>
  <c r="P113" i="5"/>
  <c r="N113" i="5"/>
  <c r="M113" i="5"/>
  <c r="T112" i="5"/>
  <c r="Q112" i="5"/>
  <c r="P112" i="5"/>
  <c r="S112" i="5" s="1"/>
  <c r="N112" i="5"/>
  <c r="M112" i="5"/>
  <c r="S111" i="5"/>
  <c r="Q111" i="5"/>
  <c r="T111" i="5" s="1"/>
  <c r="P111" i="5"/>
  <c r="N111" i="5"/>
  <c r="M111" i="5"/>
  <c r="T110" i="5"/>
  <c r="Q110" i="5"/>
  <c r="P110" i="5"/>
  <c r="S110" i="5" s="1"/>
  <c r="N110" i="5"/>
  <c r="M110" i="5"/>
  <c r="S109" i="5"/>
  <c r="Q109" i="5"/>
  <c r="T109" i="5" s="1"/>
  <c r="P109" i="5"/>
  <c r="N109" i="5"/>
  <c r="M109" i="5"/>
  <c r="T108" i="5"/>
  <c r="Q108" i="5"/>
  <c r="P108" i="5"/>
  <c r="S108" i="5" s="1"/>
  <c r="N108" i="5"/>
  <c r="M108" i="5"/>
  <c r="S107" i="5"/>
  <c r="Q107" i="5"/>
  <c r="T107" i="5" s="1"/>
  <c r="P107" i="5"/>
  <c r="N107" i="5"/>
  <c r="M107" i="5"/>
  <c r="T106" i="5"/>
  <c r="Q106" i="5"/>
  <c r="P106" i="5"/>
  <c r="S106" i="5" s="1"/>
  <c r="N106" i="5"/>
  <c r="M106" i="5"/>
  <c r="S105" i="5"/>
  <c r="Q105" i="5"/>
  <c r="T105" i="5" s="1"/>
  <c r="P105" i="5"/>
  <c r="N105" i="5"/>
  <c r="M105" i="5"/>
  <c r="T104" i="5"/>
  <c r="Q104" i="5"/>
  <c r="P104" i="5"/>
  <c r="S104" i="5" s="1"/>
  <c r="N104" i="5"/>
  <c r="M104" i="5"/>
  <c r="S103" i="5"/>
  <c r="Q103" i="5"/>
  <c r="T103" i="5" s="1"/>
  <c r="P103" i="5"/>
  <c r="N103" i="5"/>
  <c r="M103" i="5"/>
  <c r="T102" i="5"/>
  <c r="Q102" i="5"/>
  <c r="P102" i="5"/>
  <c r="S102" i="5" s="1"/>
  <c r="N102" i="5"/>
  <c r="M102" i="5"/>
  <c r="S101" i="5"/>
  <c r="Q101" i="5"/>
  <c r="T101" i="5" s="1"/>
  <c r="P101" i="5"/>
  <c r="N101" i="5"/>
  <c r="M101" i="5"/>
  <c r="T100" i="5"/>
  <c r="Q100" i="5"/>
  <c r="P100" i="5"/>
  <c r="S100" i="5" s="1"/>
  <c r="N100" i="5"/>
  <c r="M100" i="5"/>
  <c r="S99" i="5"/>
  <c r="Q99" i="5"/>
  <c r="T99" i="5" s="1"/>
  <c r="P99" i="5"/>
  <c r="N99" i="5"/>
  <c r="M99" i="5"/>
  <c r="T98" i="5"/>
  <c r="Q98" i="5"/>
  <c r="P98" i="5"/>
  <c r="S98" i="5" s="1"/>
  <c r="N98" i="5"/>
  <c r="M98" i="5"/>
  <c r="K97" i="5"/>
  <c r="J97" i="5"/>
  <c r="P97" i="5" s="1"/>
  <c r="S97" i="5" s="1"/>
  <c r="S96" i="5"/>
  <c r="Q96" i="5"/>
  <c r="T96" i="5" s="1"/>
  <c r="P96" i="5"/>
  <c r="N96" i="5"/>
  <c r="M96" i="5"/>
  <c r="J95" i="5"/>
  <c r="P95" i="5" s="1"/>
  <c r="S95" i="5" s="1"/>
  <c r="H95" i="5"/>
  <c r="G95" i="5"/>
  <c r="S94" i="5"/>
  <c r="Q94" i="5"/>
  <c r="T94" i="5" s="1"/>
  <c r="P94" i="5"/>
  <c r="N94" i="5"/>
  <c r="T93" i="5"/>
  <c r="S93" i="5"/>
  <c r="Q93" i="5"/>
  <c r="P93" i="5"/>
  <c r="N93" i="5"/>
  <c r="T92" i="5"/>
  <c r="Q92" i="5"/>
  <c r="P92" i="5"/>
  <c r="S92" i="5" s="1"/>
  <c r="N92" i="5"/>
  <c r="S91" i="5"/>
  <c r="Q91" i="5"/>
  <c r="T91" i="5" s="1"/>
  <c r="P91" i="5"/>
  <c r="N91" i="5"/>
  <c r="T90" i="5"/>
  <c r="S90" i="5"/>
  <c r="Q90" i="5"/>
  <c r="P90" i="5"/>
  <c r="N90" i="5"/>
  <c r="J89" i="5"/>
  <c r="P89" i="5" s="1"/>
  <c r="S89" i="5" s="1"/>
  <c r="G89" i="5"/>
  <c r="Q88" i="5"/>
  <c r="T88" i="5" s="1"/>
  <c r="P88" i="5"/>
  <c r="S88" i="5" s="1"/>
  <c r="N88" i="5"/>
  <c r="S87" i="5"/>
  <c r="Q87" i="5"/>
  <c r="T87" i="5" s="1"/>
  <c r="P87" i="5"/>
  <c r="N87" i="5"/>
  <c r="T86" i="5"/>
  <c r="S86" i="5"/>
  <c r="Q86" i="5"/>
  <c r="P86" i="5"/>
  <c r="N86" i="5"/>
  <c r="T85" i="5"/>
  <c r="Q85" i="5"/>
  <c r="P85" i="5"/>
  <c r="S85" i="5" s="1"/>
  <c r="N85" i="5"/>
  <c r="S84" i="5"/>
  <c r="Q84" i="5"/>
  <c r="T84" i="5" s="1"/>
  <c r="P84" i="5"/>
  <c r="N84" i="5"/>
  <c r="T83" i="5"/>
  <c r="S83" i="5"/>
  <c r="Q83" i="5"/>
  <c r="P83" i="5"/>
  <c r="N83" i="5"/>
  <c r="T82" i="5"/>
  <c r="Q82" i="5"/>
  <c r="P82" i="5"/>
  <c r="S82" i="5" s="1"/>
  <c r="N82" i="5"/>
  <c r="T81" i="5"/>
  <c r="Q81" i="5"/>
  <c r="P81" i="5"/>
  <c r="S81" i="5" s="1"/>
  <c r="N81" i="5"/>
  <c r="Q80" i="5"/>
  <c r="T80" i="5" s="1"/>
  <c r="P80" i="5"/>
  <c r="S80" i="5" s="1"/>
  <c r="N80" i="5"/>
  <c r="S79" i="5"/>
  <c r="Q79" i="5"/>
  <c r="T79" i="5" s="1"/>
  <c r="P79" i="5"/>
  <c r="N79" i="5"/>
  <c r="T78" i="5"/>
  <c r="S78" i="5"/>
  <c r="Q78" i="5"/>
  <c r="P78" i="5"/>
  <c r="N78" i="5"/>
  <c r="T77" i="5"/>
  <c r="Q77" i="5"/>
  <c r="P77" i="5"/>
  <c r="S77" i="5" s="1"/>
  <c r="N77" i="5"/>
  <c r="S76" i="5"/>
  <c r="Q76" i="5"/>
  <c r="T76" i="5" s="1"/>
  <c r="P76" i="5"/>
  <c r="N76" i="5"/>
  <c r="T75" i="5"/>
  <c r="S75" i="5"/>
  <c r="Q75" i="5"/>
  <c r="P75" i="5"/>
  <c r="N75" i="5"/>
  <c r="T74" i="5"/>
  <c r="Q74" i="5"/>
  <c r="P74" i="5"/>
  <c r="S74" i="5" s="1"/>
  <c r="N74" i="5"/>
  <c r="T73" i="5"/>
  <c r="Q73" i="5"/>
  <c r="P73" i="5"/>
  <c r="S73" i="5" s="1"/>
  <c r="N73" i="5"/>
  <c r="Q72" i="5"/>
  <c r="T72" i="5" s="1"/>
  <c r="P72" i="5"/>
  <c r="S72" i="5" s="1"/>
  <c r="N72" i="5"/>
  <c r="Q71" i="5"/>
  <c r="T71" i="5" s="1"/>
  <c r="P71" i="5"/>
  <c r="S71" i="5" s="1"/>
  <c r="N71" i="5"/>
  <c r="S70" i="5"/>
  <c r="Q70" i="5"/>
  <c r="T70" i="5" s="1"/>
  <c r="P70" i="5"/>
  <c r="N70" i="5"/>
  <c r="T69" i="5"/>
  <c r="S69" i="5"/>
  <c r="Q69" i="5"/>
  <c r="P69" i="5"/>
  <c r="N69" i="5"/>
  <c r="T68" i="5"/>
  <c r="Q68" i="5"/>
  <c r="P68" i="5"/>
  <c r="S68" i="5" s="1"/>
  <c r="N68" i="5"/>
  <c r="Q67" i="5"/>
  <c r="T67" i="5" s="1"/>
  <c r="P67" i="5"/>
  <c r="S67" i="5" s="1"/>
  <c r="N67" i="5"/>
  <c r="S66" i="5"/>
  <c r="Q66" i="5"/>
  <c r="T66" i="5" s="1"/>
  <c r="P66" i="5"/>
  <c r="N66" i="5"/>
  <c r="T65" i="5"/>
  <c r="S65" i="5"/>
  <c r="Q65" i="5"/>
  <c r="P65" i="5"/>
  <c r="N65" i="5"/>
  <c r="T64" i="5"/>
  <c r="Q64" i="5"/>
  <c r="P64" i="5"/>
  <c r="S64" i="5" s="1"/>
  <c r="N64" i="5"/>
  <c r="Q63" i="5"/>
  <c r="T63" i="5" s="1"/>
  <c r="P63" i="5"/>
  <c r="S63" i="5" s="1"/>
  <c r="N63" i="5"/>
  <c r="S62" i="5"/>
  <c r="Q62" i="5"/>
  <c r="T62" i="5" s="1"/>
  <c r="P62" i="5"/>
  <c r="N62" i="5"/>
  <c r="T61" i="5"/>
  <c r="S61" i="5"/>
  <c r="Q61" i="5"/>
  <c r="P61" i="5"/>
  <c r="N61" i="5"/>
  <c r="T60" i="5"/>
  <c r="Q60" i="5"/>
  <c r="P60" i="5"/>
  <c r="S60" i="5" s="1"/>
  <c r="N60" i="5"/>
  <c r="Q59" i="5"/>
  <c r="T59" i="5" s="1"/>
  <c r="P59" i="5"/>
  <c r="S59" i="5" s="1"/>
  <c r="N59" i="5"/>
  <c r="S58" i="5"/>
  <c r="Q58" i="5"/>
  <c r="T58" i="5" s="1"/>
  <c r="P58" i="5"/>
  <c r="N58" i="5"/>
  <c r="T57" i="5"/>
  <c r="S57" i="5"/>
  <c r="Q57" i="5"/>
  <c r="P57" i="5"/>
  <c r="N57" i="5"/>
  <c r="T56" i="5"/>
  <c r="Q56" i="5"/>
  <c r="P56" i="5"/>
  <c r="S56" i="5" s="1"/>
  <c r="N56" i="5"/>
  <c r="Q55" i="5"/>
  <c r="T55" i="5" s="1"/>
  <c r="P55" i="5"/>
  <c r="S55" i="5" s="1"/>
  <c r="N55" i="5"/>
  <c r="S54" i="5"/>
  <c r="Q54" i="5"/>
  <c r="T54" i="5" s="1"/>
  <c r="P54" i="5"/>
  <c r="N54" i="5"/>
  <c r="T53" i="5"/>
  <c r="S53" i="5"/>
  <c r="Q53" i="5"/>
  <c r="P53" i="5"/>
  <c r="N53" i="5"/>
  <c r="N52" i="5"/>
  <c r="M52" i="5"/>
  <c r="K52" i="5"/>
  <c r="Q52" i="5" s="1"/>
  <c r="T52" i="5" s="1"/>
  <c r="J52" i="5"/>
  <c r="P52" i="5" s="1"/>
  <c r="S52" i="5" s="1"/>
  <c r="T51" i="5"/>
  <c r="Q51" i="5"/>
  <c r="P51" i="5"/>
  <c r="S51" i="5" s="1"/>
  <c r="N51" i="5"/>
  <c r="K50" i="5"/>
  <c r="N50" i="5" s="1"/>
  <c r="J50" i="5"/>
  <c r="P50" i="5" s="1"/>
  <c r="S50" i="5" s="1"/>
  <c r="H50" i="5"/>
  <c r="G50" i="5"/>
  <c r="T49" i="5"/>
  <c r="S49" i="5"/>
  <c r="Q49" i="5"/>
  <c r="P49" i="5"/>
  <c r="N49" i="5"/>
  <c r="Q48" i="5"/>
  <c r="T48" i="5" s="1"/>
  <c r="P48" i="5"/>
  <c r="S48" i="5" s="1"/>
  <c r="N48" i="5"/>
  <c r="Q47" i="5"/>
  <c r="T47" i="5" s="1"/>
  <c r="P47" i="5"/>
  <c r="S47" i="5" s="1"/>
  <c r="N47" i="5"/>
  <c r="S46" i="5"/>
  <c r="Q46" i="5"/>
  <c r="T46" i="5" s="1"/>
  <c r="P46" i="5"/>
  <c r="N46" i="5"/>
  <c r="H45" i="5"/>
  <c r="K45" i="5" s="1"/>
  <c r="G45" i="5"/>
  <c r="J45" i="5" s="1"/>
  <c r="P45" i="5" s="1"/>
  <c r="S45" i="5" s="1"/>
  <c r="Q44" i="5"/>
  <c r="T44" i="5" s="1"/>
  <c r="P44" i="5"/>
  <c r="S44" i="5" s="1"/>
  <c r="Q43" i="5"/>
  <c r="T43" i="5" s="1"/>
  <c r="P43" i="5"/>
  <c r="S43" i="5" s="1"/>
  <c r="Q42" i="5"/>
  <c r="T42" i="5" s="1"/>
  <c r="P42" i="5"/>
  <c r="S42" i="5" s="1"/>
  <c r="Q41" i="5"/>
  <c r="T41" i="5" s="1"/>
  <c r="P41" i="5"/>
  <c r="S41" i="5" s="1"/>
  <c r="Q40" i="5"/>
  <c r="T40" i="5" s="1"/>
  <c r="P40" i="5"/>
  <c r="S40" i="5" s="1"/>
  <c r="Q39" i="5"/>
  <c r="T39" i="5" s="1"/>
  <c r="P39" i="5"/>
  <c r="S39" i="5" s="1"/>
  <c r="Q38" i="5"/>
  <c r="T38" i="5" s="1"/>
  <c r="P38" i="5"/>
  <c r="S38" i="5" s="1"/>
  <c r="Q37" i="5"/>
  <c r="T37" i="5" s="1"/>
  <c r="P37" i="5"/>
  <c r="S37" i="5" s="1"/>
  <c r="Q36" i="5"/>
  <c r="T36" i="5" s="1"/>
  <c r="P36" i="5"/>
  <c r="S36" i="5" s="1"/>
  <c r="Q35" i="5"/>
  <c r="T35" i="5" s="1"/>
  <c r="P35" i="5"/>
  <c r="S35" i="5" s="1"/>
  <c r="Q34" i="5"/>
  <c r="T34" i="5" s="1"/>
  <c r="P34" i="5"/>
  <c r="S34" i="5" s="1"/>
  <c r="Q33" i="5"/>
  <c r="T33" i="5" s="1"/>
  <c r="P33" i="5"/>
  <c r="S33" i="5" s="1"/>
  <c r="Q32" i="5"/>
  <c r="T32" i="5" s="1"/>
  <c r="P32" i="5"/>
  <c r="S32" i="5" s="1"/>
  <c r="Q31" i="5"/>
  <c r="T31" i="5" s="1"/>
  <c r="P31" i="5"/>
  <c r="S31" i="5" s="1"/>
  <c r="K30" i="5"/>
  <c r="N30" i="5" s="1"/>
  <c r="J30" i="5"/>
  <c r="P30" i="5" s="1"/>
  <c r="S30" i="5" s="1"/>
  <c r="Q29" i="5"/>
  <c r="T29" i="5" s="1"/>
  <c r="P29" i="5"/>
  <c r="S29" i="5" s="1"/>
  <c r="K28" i="5"/>
  <c r="N28" i="5" s="1"/>
  <c r="J28" i="5"/>
  <c r="P28" i="5" s="1"/>
  <c r="S28" i="5" s="1"/>
  <c r="H28" i="5"/>
  <c r="G28" i="5"/>
  <c r="T27" i="5"/>
  <c r="S27" i="5"/>
  <c r="Q27" i="5"/>
  <c r="P27" i="5"/>
  <c r="T26" i="5"/>
  <c r="S26" i="5"/>
  <c r="Q26" i="5"/>
  <c r="P26" i="5"/>
  <c r="T25" i="5"/>
  <c r="S25" i="5"/>
  <c r="Q25" i="5"/>
  <c r="P25" i="5"/>
  <c r="N24" i="5"/>
  <c r="M24" i="5"/>
  <c r="K24" i="5"/>
  <c r="Q24" i="5" s="1"/>
  <c r="T24" i="5" s="1"/>
  <c r="J24" i="5"/>
  <c r="P24" i="5" s="1"/>
  <c r="S24" i="5" s="1"/>
  <c r="T23" i="5"/>
  <c r="S23" i="5"/>
  <c r="Q23" i="5"/>
  <c r="P23" i="5"/>
  <c r="T22" i="5"/>
  <c r="S22" i="5"/>
  <c r="Q22" i="5"/>
  <c r="P22" i="5"/>
  <c r="T21" i="5"/>
  <c r="Q21" i="5"/>
  <c r="P21" i="5"/>
  <c r="S21" i="5" s="1"/>
  <c r="H20" i="5"/>
  <c r="K20" i="5" s="1"/>
  <c r="G20" i="5"/>
  <c r="J20" i="5" s="1"/>
  <c r="Q19" i="5"/>
  <c r="T19" i="5" s="1"/>
  <c r="P19" i="5"/>
  <c r="S19" i="5" s="1"/>
  <c r="Q18" i="5"/>
  <c r="T18" i="5" s="1"/>
  <c r="P18" i="5"/>
  <c r="S18" i="5" s="1"/>
  <c r="Q17" i="5"/>
  <c r="T17" i="5" s="1"/>
  <c r="P17" i="5"/>
  <c r="S17" i="5" s="1"/>
  <c r="Q16" i="5"/>
  <c r="T16" i="5" s="1"/>
  <c r="P16" i="5"/>
  <c r="S16" i="5" s="1"/>
  <c r="Q15" i="5"/>
  <c r="T15" i="5" s="1"/>
  <c r="P15" i="5"/>
  <c r="S15" i="5" s="1"/>
  <c r="Q14" i="5"/>
  <c r="T14" i="5" s="1"/>
  <c r="P14" i="5"/>
  <c r="S14" i="5" s="1"/>
  <c r="K13" i="5"/>
  <c r="Q13" i="5" s="1"/>
  <c r="T13" i="5" s="1"/>
  <c r="J13" i="5"/>
  <c r="P13" i="5" s="1"/>
  <c r="S13" i="5" s="1"/>
  <c r="Q12" i="5"/>
  <c r="T12" i="5" s="1"/>
  <c r="P12" i="5"/>
  <c r="S12" i="5" s="1"/>
  <c r="K11" i="5"/>
  <c r="N11" i="5" s="1"/>
  <c r="J11" i="5"/>
  <c r="P11" i="5" s="1"/>
  <c r="H11" i="5"/>
  <c r="G11" i="5"/>
  <c r="H9" i="5"/>
  <c r="G9" i="5"/>
  <c r="G8" i="5" s="1"/>
  <c r="M309" i="4"/>
  <c r="L309" i="4"/>
  <c r="M296" i="4"/>
  <c r="L296" i="4"/>
  <c r="M262" i="4"/>
  <c r="L262" i="4"/>
  <c r="M246" i="4"/>
  <c r="L246" i="4"/>
  <c r="L217" i="4"/>
  <c r="L212" i="4"/>
  <c r="M222" i="4"/>
  <c r="L222" i="4"/>
  <c r="M221" i="4"/>
  <c r="L221" i="4"/>
  <c r="M179" i="4"/>
  <c r="L179" i="4"/>
  <c r="M176" i="4"/>
  <c r="L176" i="4"/>
  <c r="M173" i="4"/>
  <c r="L173" i="4"/>
  <c r="M153" i="4"/>
  <c r="L153" i="4"/>
  <c r="M147" i="4"/>
  <c r="L147" i="4"/>
  <c r="M117" i="4"/>
  <c r="L117" i="4"/>
  <c r="M98" i="4"/>
  <c r="L98" i="4"/>
  <c r="M96" i="4"/>
  <c r="L96" i="4"/>
  <c r="M53" i="4"/>
  <c r="L53" i="4"/>
  <c r="M51" i="4"/>
  <c r="L51" i="4"/>
  <c r="M46" i="4"/>
  <c r="L46" i="4"/>
  <c r="M31" i="4"/>
  <c r="L31" i="4"/>
  <c r="M29" i="4"/>
  <c r="L29" i="4"/>
  <c r="M25" i="4"/>
  <c r="L25" i="4"/>
  <c r="L14" i="4"/>
  <c r="M21" i="4"/>
  <c r="L21" i="4"/>
  <c r="M14" i="4"/>
  <c r="M12" i="4"/>
  <c r="L12" i="4"/>
  <c r="K9" i="10"/>
  <c r="H9" i="10"/>
  <c r="J10" i="1"/>
  <c r="N20" i="5" l="1"/>
  <c r="Q20" i="5"/>
  <c r="T20" i="5" s="1"/>
  <c r="M45" i="5"/>
  <c r="Q45" i="5"/>
  <c r="T45" i="5" s="1"/>
  <c r="N45" i="5"/>
  <c r="M20" i="5"/>
  <c r="P20" i="5"/>
  <c r="S20" i="5" s="1"/>
  <c r="S11" i="5"/>
  <c r="N170" i="5"/>
  <c r="M170" i="5"/>
  <c r="J9" i="5"/>
  <c r="M11" i="5"/>
  <c r="M13" i="5"/>
  <c r="M28" i="5"/>
  <c r="M30" i="5"/>
  <c r="M50" i="5"/>
  <c r="N97" i="5"/>
  <c r="M97" i="5"/>
  <c r="K162" i="5"/>
  <c r="Q170" i="5"/>
  <c r="T170" i="5" s="1"/>
  <c r="N173" i="5"/>
  <c r="M173" i="5"/>
  <c r="J243" i="5"/>
  <c r="P245" i="5"/>
  <c r="S245" i="5" s="1"/>
  <c r="Q11" i="5"/>
  <c r="Q28" i="5"/>
  <c r="T28" i="5" s="1"/>
  <c r="Q30" i="5"/>
  <c r="T30" i="5" s="1"/>
  <c r="Q50" i="5"/>
  <c r="T50" i="5" s="1"/>
  <c r="K9" i="5"/>
  <c r="N13" i="5"/>
  <c r="Q97" i="5"/>
  <c r="T97" i="5" s="1"/>
  <c r="N116" i="5"/>
  <c r="K114" i="5"/>
  <c r="M116" i="5"/>
  <c r="P144" i="5"/>
  <c r="S144" i="5" s="1"/>
  <c r="J142" i="5"/>
  <c r="P142" i="5" s="1"/>
  <c r="S142" i="5" s="1"/>
  <c r="Q173" i="5"/>
  <c r="T173" i="5" s="1"/>
  <c r="N176" i="5"/>
  <c r="M176" i="5"/>
  <c r="N152" i="5"/>
  <c r="K150" i="5"/>
  <c r="K142" i="5" s="1"/>
  <c r="M152" i="5"/>
  <c r="K95" i="5"/>
  <c r="H89" i="5"/>
  <c r="H8" i="5" s="1"/>
  <c r="Q116" i="5"/>
  <c r="T116" i="5" s="1"/>
  <c r="N144" i="5"/>
  <c r="M144" i="5"/>
  <c r="P170" i="5"/>
  <c r="S170" i="5" s="1"/>
  <c r="J162" i="5"/>
  <c r="P162" i="5" s="1"/>
  <c r="S162" i="5" s="1"/>
  <c r="P146" i="5"/>
  <c r="S146" i="5" s="1"/>
  <c r="P172" i="5"/>
  <c r="S172" i="5" s="1"/>
  <c r="P175" i="5"/>
  <c r="S175" i="5" s="1"/>
  <c r="P178" i="5"/>
  <c r="S178" i="5" s="1"/>
  <c r="P306" i="5"/>
  <c r="S306" i="5" s="1"/>
  <c r="J304" i="5"/>
  <c r="P304" i="5" s="1"/>
  <c r="S304" i="5" s="1"/>
  <c r="Q146" i="5"/>
  <c r="T146" i="5" s="1"/>
  <c r="Q172" i="5"/>
  <c r="T172" i="5" s="1"/>
  <c r="Q175" i="5"/>
  <c r="T175" i="5" s="1"/>
  <c r="Q178" i="5"/>
  <c r="T178" i="5" s="1"/>
  <c r="P308" i="5"/>
  <c r="S308" i="5" s="1"/>
  <c r="N211" i="5"/>
  <c r="Q216" i="5"/>
  <c r="T216" i="5" s="1"/>
  <c r="Q245" i="5"/>
  <c r="T245" i="5" s="1"/>
  <c r="Q259" i="5"/>
  <c r="T259" i="5" s="1"/>
  <c r="Q295" i="5"/>
  <c r="T295" i="5" s="1"/>
  <c r="Q308" i="5"/>
  <c r="T308" i="5" s="1"/>
  <c r="M216" i="5"/>
  <c r="M245" i="5"/>
  <c r="M259" i="5"/>
  <c r="M295" i="5"/>
  <c r="M308" i="5"/>
  <c r="K243" i="5"/>
  <c r="K293" i="5"/>
  <c r="K306" i="5"/>
  <c r="L10" i="4"/>
  <c r="F41" i="7"/>
  <c r="E41" i="7"/>
  <c r="D41" i="7"/>
  <c r="D9" i="7"/>
  <c r="D11" i="7"/>
  <c r="N142" i="5" l="1"/>
  <c r="M142" i="5"/>
  <c r="Q142" i="5"/>
  <c r="T142" i="5" s="1"/>
  <c r="Q293" i="5"/>
  <c r="T293" i="5" s="1"/>
  <c r="N293" i="5"/>
  <c r="K272" i="5"/>
  <c r="M293" i="5"/>
  <c r="N9" i="5"/>
  <c r="Q243" i="5"/>
  <c r="T243" i="5" s="1"/>
  <c r="K241" i="5"/>
  <c r="N243" i="5"/>
  <c r="M243" i="5"/>
  <c r="M95" i="5"/>
  <c r="K89" i="5"/>
  <c r="Q95" i="5"/>
  <c r="T95" i="5" s="1"/>
  <c r="N95" i="5"/>
  <c r="P243" i="5"/>
  <c r="S243" i="5" s="1"/>
  <c r="J241" i="5"/>
  <c r="P241" i="5" s="1"/>
  <c r="S241" i="5" s="1"/>
  <c r="N162" i="5"/>
  <c r="M162" i="5"/>
  <c r="Q162" i="5"/>
  <c r="T162" i="5" s="1"/>
  <c r="M9" i="5"/>
  <c r="J8" i="5"/>
  <c r="P9" i="5"/>
  <c r="M150" i="5"/>
  <c r="Q150" i="5"/>
  <c r="T150" i="5" s="1"/>
  <c r="N150" i="5"/>
  <c r="M114" i="5"/>
  <c r="Q114" i="5"/>
  <c r="T114" i="5" s="1"/>
  <c r="N114" i="5"/>
  <c r="T11" i="5"/>
  <c r="T9" i="5" s="1"/>
  <c r="Q9" i="5"/>
  <c r="Q306" i="5"/>
  <c r="T306" i="5" s="1"/>
  <c r="K304" i="5"/>
  <c r="N306" i="5"/>
  <c r="M306" i="5"/>
  <c r="S9" i="5"/>
  <c r="S8" i="5" s="1"/>
  <c r="N109" i="1"/>
  <c r="M109" i="1"/>
  <c r="J109" i="1"/>
  <c r="L93" i="10"/>
  <c r="K93" i="10"/>
  <c r="N93" i="10"/>
  <c r="N94" i="10"/>
  <c r="N55" i="10"/>
  <c r="N56" i="10"/>
  <c r="N10" i="10"/>
  <c r="N9" i="10"/>
  <c r="K109" i="10"/>
  <c r="Q89" i="5" l="1"/>
  <c r="T89" i="5" s="1"/>
  <c r="T8" i="5" s="1"/>
  <c r="N89" i="5"/>
  <c r="M89" i="5"/>
  <c r="Q241" i="5"/>
  <c r="T241" i="5" s="1"/>
  <c r="N241" i="5"/>
  <c r="M241" i="5"/>
  <c r="Q304" i="5"/>
  <c r="T304" i="5" s="1"/>
  <c r="N304" i="5"/>
  <c r="M304" i="5"/>
  <c r="N272" i="5"/>
  <c r="M272" i="5"/>
  <c r="Q272" i="5"/>
  <c r="T272" i="5" s="1"/>
  <c r="P8" i="5"/>
  <c r="K8" i="5"/>
  <c r="L115" i="10"/>
  <c r="R115" i="10" s="1"/>
  <c r="U115" i="10" s="1"/>
  <c r="K115" i="10"/>
  <c r="Q115" i="10" s="1"/>
  <c r="T115" i="10" s="1"/>
  <c r="E115" i="10"/>
  <c r="L114" i="10"/>
  <c r="R114" i="10" s="1"/>
  <c r="U114" i="10" s="1"/>
  <c r="K114" i="10"/>
  <c r="Q114" i="10" s="1"/>
  <c r="T114" i="10" s="1"/>
  <c r="E114" i="10"/>
  <c r="L113" i="10"/>
  <c r="R113" i="10" s="1"/>
  <c r="U113" i="10" s="1"/>
  <c r="K113" i="10"/>
  <c r="Q113" i="10" s="1"/>
  <c r="T113" i="10" s="1"/>
  <c r="E113" i="10"/>
  <c r="T112" i="10"/>
  <c r="R112" i="10"/>
  <c r="U112" i="10" s="1"/>
  <c r="L112" i="10"/>
  <c r="K112" i="10"/>
  <c r="Q112" i="10" s="1"/>
  <c r="G112" i="10"/>
  <c r="F112" i="10"/>
  <c r="E112" i="10"/>
  <c r="T111" i="10"/>
  <c r="L111" i="10"/>
  <c r="R111" i="10" s="1"/>
  <c r="U111" i="10" s="1"/>
  <c r="K111" i="10"/>
  <c r="Q111" i="10" s="1"/>
  <c r="E111" i="10"/>
  <c r="R110" i="10"/>
  <c r="U110" i="10" s="1"/>
  <c r="L110" i="10"/>
  <c r="K110" i="10"/>
  <c r="Q110" i="10" s="1"/>
  <c r="T110" i="10" s="1"/>
  <c r="E110" i="10"/>
  <c r="I109" i="10"/>
  <c r="L109" i="10" s="1"/>
  <c r="R109" i="10" s="1"/>
  <c r="U109" i="10" s="1"/>
  <c r="H109" i="10"/>
  <c r="Q109" i="10" s="1"/>
  <c r="T109" i="10" s="1"/>
  <c r="G109" i="10"/>
  <c r="G65" i="10" s="1"/>
  <c r="E109" i="10"/>
  <c r="L108" i="10"/>
  <c r="R108" i="10" s="1"/>
  <c r="U108" i="10" s="1"/>
  <c r="K108" i="10"/>
  <c r="Q108" i="10" s="1"/>
  <c r="T108" i="10" s="1"/>
  <c r="E108" i="10"/>
  <c r="E106" i="10" s="1"/>
  <c r="T107" i="10"/>
  <c r="R107" i="10"/>
  <c r="U107" i="10" s="1"/>
  <c r="L107" i="10"/>
  <c r="K107" i="10"/>
  <c r="Q107" i="10" s="1"/>
  <c r="E107" i="10"/>
  <c r="R106" i="10"/>
  <c r="U106" i="10" s="1"/>
  <c r="Q106" i="10"/>
  <c r="T106" i="10" s="1"/>
  <c r="L106" i="10"/>
  <c r="K106" i="10"/>
  <c r="F106" i="10"/>
  <c r="R105" i="10"/>
  <c r="U105" i="10" s="1"/>
  <c r="Q105" i="10"/>
  <c r="T105" i="10" s="1"/>
  <c r="L105" i="10"/>
  <c r="K105" i="10"/>
  <c r="E105" i="10"/>
  <c r="R104" i="10"/>
  <c r="U104" i="10" s="1"/>
  <c r="Q104" i="10"/>
  <c r="T104" i="10" s="1"/>
  <c r="O104" i="10"/>
  <c r="L104" i="10"/>
  <c r="K104" i="10"/>
  <c r="N104" i="10" s="1"/>
  <c r="E104" i="10"/>
  <c r="R103" i="10"/>
  <c r="U103" i="10" s="1"/>
  <c r="K103" i="10"/>
  <c r="Q103" i="10" s="1"/>
  <c r="T103" i="10" s="1"/>
  <c r="I103" i="10"/>
  <c r="L103" i="10" s="1"/>
  <c r="H103" i="10"/>
  <c r="F103" i="10"/>
  <c r="E103" i="10"/>
  <c r="L102" i="10"/>
  <c r="R102" i="10" s="1"/>
  <c r="U102" i="10" s="1"/>
  <c r="K102" i="10"/>
  <c r="Q102" i="10" s="1"/>
  <c r="T102" i="10" s="1"/>
  <c r="E102" i="10"/>
  <c r="U101" i="10"/>
  <c r="L101" i="10"/>
  <c r="R101" i="10" s="1"/>
  <c r="K101" i="10"/>
  <c r="Q101" i="10" s="1"/>
  <c r="T101" i="10" s="1"/>
  <c r="E101" i="10"/>
  <c r="Q100" i="10"/>
  <c r="T100" i="10" s="1"/>
  <c r="L100" i="10"/>
  <c r="R100" i="10" s="1"/>
  <c r="U100" i="10" s="1"/>
  <c r="K100" i="10"/>
  <c r="E100" i="10"/>
  <c r="L99" i="10"/>
  <c r="R99" i="10" s="1"/>
  <c r="U99" i="10" s="1"/>
  <c r="K99" i="10"/>
  <c r="Q99" i="10" s="1"/>
  <c r="T99" i="10" s="1"/>
  <c r="E99" i="10"/>
  <c r="U98" i="10"/>
  <c r="T98" i="10"/>
  <c r="L98" i="10"/>
  <c r="R98" i="10" s="1"/>
  <c r="K98" i="10"/>
  <c r="Q98" i="10" s="1"/>
  <c r="E98" i="10"/>
  <c r="R97" i="10"/>
  <c r="U97" i="10" s="1"/>
  <c r="L97" i="10"/>
  <c r="K97" i="10"/>
  <c r="Q97" i="10" s="1"/>
  <c r="T97" i="10" s="1"/>
  <c r="E97" i="10"/>
  <c r="R96" i="10"/>
  <c r="U96" i="10" s="1"/>
  <c r="Q96" i="10"/>
  <c r="T96" i="10" s="1"/>
  <c r="L96" i="10"/>
  <c r="K96" i="10"/>
  <c r="E96" i="10"/>
  <c r="Q95" i="10"/>
  <c r="T95" i="10" s="1"/>
  <c r="L95" i="10"/>
  <c r="R95" i="10" s="1"/>
  <c r="U95" i="10" s="1"/>
  <c r="K95" i="10"/>
  <c r="E95" i="10"/>
  <c r="U94" i="10"/>
  <c r="R94" i="10"/>
  <c r="Q94" i="10"/>
  <c r="T94" i="10" s="1"/>
  <c r="O94" i="10"/>
  <c r="L94" i="10"/>
  <c r="K94" i="10"/>
  <c r="E94" i="10"/>
  <c r="R93" i="10"/>
  <c r="U93" i="10" s="1"/>
  <c r="O93" i="10"/>
  <c r="E93" i="10"/>
  <c r="R92" i="10"/>
  <c r="U92" i="10" s="1"/>
  <c r="Q92" i="10"/>
  <c r="T92" i="10" s="1"/>
  <c r="L92" i="10"/>
  <c r="K92" i="10"/>
  <c r="E92" i="10"/>
  <c r="Q91" i="10"/>
  <c r="T91" i="10" s="1"/>
  <c r="L91" i="10"/>
  <c r="R91" i="10" s="1"/>
  <c r="U91" i="10" s="1"/>
  <c r="K91" i="10"/>
  <c r="E91" i="10"/>
  <c r="U90" i="10"/>
  <c r="L90" i="10"/>
  <c r="R90" i="10" s="1"/>
  <c r="K90" i="10"/>
  <c r="Q90" i="10" s="1"/>
  <c r="T90" i="10" s="1"/>
  <c r="E90" i="10"/>
  <c r="R89" i="10"/>
  <c r="U89" i="10" s="1"/>
  <c r="Q89" i="10"/>
  <c r="T89" i="10" s="1"/>
  <c r="L89" i="10"/>
  <c r="K89" i="10"/>
  <c r="E89" i="10"/>
  <c r="L88" i="10"/>
  <c r="R88" i="10" s="1"/>
  <c r="U88" i="10" s="1"/>
  <c r="K88" i="10"/>
  <c r="Q88" i="10" s="1"/>
  <c r="T88" i="10" s="1"/>
  <c r="E88" i="10"/>
  <c r="L87" i="10"/>
  <c r="K87" i="10"/>
  <c r="E87" i="10"/>
  <c r="R86" i="10"/>
  <c r="U86" i="10" s="1"/>
  <c r="L86" i="10"/>
  <c r="K86" i="10"/>
  <c r="Q86" i="10" s="1"/>
  <c r="T86" i="10" s="1"/>
  <c r="E86" i="10"/>
  <c r="Q85" i="10"/>
  <c r="T85" i="10" s="1"/>
  <c r="L85" i="10"/>
  <c r="R85" i="10" s="1"/>
  <c r="U85" i="10" s="1"/>
  <c r="K85" i="10"/>
  <c r="E85" i="10"/>
  <c r="L84" i="10"/>
  <c r="K84" i="10"/>
  <c r="Q84" i="10" s="1"/>
  <c r="T84" i="10" s="1"/>
  <c r="E84" i="10"/>
  <c r="L83" i="10"/>
  <c r="R83" i="10" s="1"/>
  <c r="U83" i="10" s="1"/>
  <c r="K83" i="10"/>
  <c r="Q83" i="10" s="1"/>
  <c r="T83" i="10" s="1"/>
  <c r="E83" i="10"/>
  <c r="T82" i="10"/>
  <c r="L82" i="10"/>
  <c r="R82" i="10" s="1"/>
  <c r="U82" i="10" s="1"/>
  <c r="K82" i="10"/>
  <c r="Q82" i="10" s="1"/>
  <c r="E82" i="10"/>
  <c r="R81" i="10"/>
  <c r="U81" i="10" s="1"/>
  <c r="N81" i="10"/>
  <c r="L81" i="10"/>
  <c r="O81" i="10" s="1"/>
  <c r="K81" i="10"/>
  <c r="Q81" i="10" s="1"/>
  <c r="T81" i="10" s="1"/>
  <c r="E81" i="10"/>
  <c r="L80" i="10"/>
  <c r="K80" i="10"/>
  <c r="Q80" i="10" s="1"/>
  <c r="T80" i="10" s="1"/>
  <c r="F80" i="10"/>
  <c r="F79" i="10" s="1"/>
  <c r="N79" i="10"/>
  <c r="L79" i="10"/>
  <c r="K79" i="10"/>
  <c r="Q79" i="10" s="1"/>
  <c r="T79" i="10" s="1"/>
  <c r="I79" i="10"/>
  <c r="H79" i="10"/>
  <c r="Q78" i="10"/>
  <c r="T78" i="10" s="1"/>
  <c r="L78" i="10"/>
  <c r="K78" i="10"/>
  <c r="E78" i="10"/>
  <c r="L77" i="10"/>
  <c r="O77" i="10" s="1"/>
  <c r="K77" i="10"/>
  <c r="Q77" i="10" s="1"/>
  <c r="T77" i="10" s="1"/>
  <c r="E77" i="10"/>
  <c r="L76" i="10"/>
  <c r="R76" i="10" s="1"/>
  <c r="U76" i="10" s="1"/>
  <c r="K76" i="10"/>
  <c r="Q76" i="10" s="1"/>
  <c r="T76" i="10" s="1"/>
  <c r="E76" i="10"/>
  <c r="E75" i="10" s="1"/>
  <c r="I75" i="10"/>
  <c r="H75" i="10"/>
  <c r="K75" i="10" s="1"/>
  <c r="F75" i="10"/>
  <c r="T74" i="10"/>
  <c r="Q74" i="10"/>
  <c r="N74" i="10"/>
  <c r="L74" i="10"/>
  <c r="K74" i="10"/>
  <c r="E74" i="10"/>
  <c r="U73" i="10"/>
  <c r="R73" i="10"/>
  <c r="Q73" i="10"/>
  <c r="T73" i="10" s="1"/>
  <c r="O73" i="10"/>
  <c r="N73" i="10"/>
  <c r="L73" i="10"/>
  <c r="K73" i="10"/>
  <c r="E73" i="10"/>
  <c r="Q72" i="10"/>
  <c r="T72" i="10" s="1"/>
  <c r="L72" i="10"/>
  <c r="R72" i="10" s="1"/>
  <c r="U72" i="10" s="1"/>
  <c r="K72" i="10"/>
  <c r="E72" i="10"/>
  <c r="U71" i="10"/>
  <c r="R71" i="10"/>
  <c r="Q71" i="10"/>
  <c r="T71" i="10" s="1"/>
  <c r="O71" i="10"/>
  <c r="N71" i="10"/>
  <c r="L71" i="10"/>
  <c r="K71" i="10"/>
  <c r="E71" i="10"/>
  <c r="R70" i="10"/>
  <c r="U70" i="10" s="1"/>
  <c r="O70" i="10"/>
  <c r="N70" i="10"/>
  <c r="L70" i="10"/>
  <c r="K70" i="10"/>
  <c r="Q70" i="10" s="1"/>
  <c r="T70" i="10" s="1"/>
  <c r="H70" i="10"/>
  <c r="F70" i="10"/>
  <c r="L69" i="10"/>
  <c r="R69" i="10" s="1"/>
  <c r="U69" i="10" s="1"/>
  <c r="K69" i="10"/>
  <c r="Q69" i="10" s="1"/>
  <c r="T69" i="10" s="1"/>
  <c r="E69" i="10"/>
  <c r="E68" i="10" s="1"/>
  <c r="R68" i="10"/>
  <c r="U68" i="10" s="1"/>
  <c r="L68" i="10"/>
  <c r="K68" i="10"/>
  <c r="Q68" i="10" s="1"/>
  <c r="T68" i="10" s="1"/>
  <c r="F68" i="10"/>
  <c r="F65" i="10" s="1"/>
  <c r="U67" i="10"/>
  <c r="R67" i="10"/>
  <c r="L67" i="10"/>
  <c r="K67" i="10"/>
  <c r="Q67" i="10" s="1"/>
  <c r="T67" i="10" s="1"/>
  <c r="E67" i="10"/>
  <c r="U66" i="10"/>
  <c r="T66" i="10"/>
  <c r="R66" i="10"/>
  <c r="Q66" i="10"/>
  <c r="L66" i="10"/>
  <c r="K66" i="10"/>
  <c r="G66" i="10"/>
  <c r="E66" i="10"/>
  <c r="L64" i="10"/>
  <c r="R64" i="10" s="1"/>
  <c r="U64" i="10" s="1"/>
  <c r="K64" i="10"/>
  <c r="Q64" i="10" s="1"/>
  <c r="T64" i="10" s="1"/>
  <c r="E64" i="10"/>
  <c r="E62" i="10" s="1"/>
  <c r="Q63" i="10"/>
  <c r="T63" i="10" s="1"/>
  <c r="L63" i="10"/>
  <c r="R63" i="10" s="1"/>
  <c r="U63" i="10" s="1"/>
  <c r="K63" i="10"/>
  <c r="E63" i="10"/>
  <c r="L62" i="10"/>
  <c r="R62" i="10" s="1"/>
  <c r="U62" i="10" s="1"/>
  <c r="K62" i="10"/>
  <c r="Q62" i="10" s="1"/>
  <c r="T62" i="10" s="1"/>
  <c r="G62" i="10"/>
  <c r="L61" i="10"/>
  <c r="R61" i="10" s="1"/>
  <c r="U61" i="10" s="1"/>
  <c r="K61" i="10"/>
  <c r="Q61" i="10" s="1"/>
  <c r="T61" i="10" s="1"/>
  <c r="E61" i="10"/>
  <c r="U60" i="10"/>
  <c r="T60" i="10"/>
  <c r="O60" i="10"/>
  <c r="L60" i="10"/>
  <c r="R60" i="10" s="1"/>
  <c r="K60" i="10"/>
  <c r="Q60" i="10" s="1"/>
  <c r="E60" i="10"/>
  <c r="L59" i="10"/>
  <c r="R59" i="10" s="1"/>
  <c r="U59" i="10" s="1"/>
  <c r="K59" i="10"/>
  <c r="Q59" i="10" s="1"/>
  <c r="T59" i="10" s="1"/>
  <c r="E59" i="10"/>
  <c r="L58" i="10"/>
  <c r="R58" i="10" s="1"/>
  <c r="U58" i="10" s="1"/>
  <c r="K58" i="10"/>
  <c r="Q58" i="10" s="1"/>
  <c r="T58" i="10" s="1"/>
  <c r="E58" i="10"/>
  <c r="E57" i="10" s="1"/>
  <c r="U57" i="10"/>
  <c r="T57" i="10"/>
  <c r="R57" i="10"/>
  <c r="L57" i="10"/>
  <c r="K57" i="10"/>
  <c r="Q57" i="10" s="1"/>
  <c r="F57" i="10"/>
  <c r="F55" i="10" s="1"/>
  <c r="T56" i="10"/>
  <c r="R56" i="10"/>
  <c r="U56" i="10" s="1"/>
  <c r="L56" i="10"/>
  <c r="O56" i="10" s="1"/>
  <c r="K56" i="10"/>
  <c r="Q56" i="10" s="1"/>
  <c r="E56" i="10"/>
  <c r="U55" i="10"/>
  <c r="I55" i="10"/>
  <c r="L55" i="10" s="1"/>
  <c r="R55" i="10" s="1"/>
  <c r="H55" i="10"/>
  <c r="H46" i="10" s="1"/>
  <c r="K46" i="10" s="1"/>
  <c r="T54" i="10"/>
  <c r="R54" i="10"/>
  <c r="U54" i="10" s="1"/>
  <c r="Q54" i="10"/>
  <c r="L54" i="10"/>
  <c r="K54" i="10"/>
  <c r="E54" i="10"/>
  <c r="R53" i="10"/>
  <c r="U53" i="10" s="1"/>
  <c r="Q53" i="10"/>
  <c r="T53" i="10" s="1"/>
  <c r="O53" i="10"/>
  <c r="N53" i="10"/>
  <c r="L53" i="10"/>
  <c r="K53" i="10"/>
  <c r="G53" i="10"/>
  <c r="E53" i="10"/>
  <c r="R52" i="10"/>
  <c r="U52" i="10" s="1"/>
  <c r="Q52" i="10"/>
  <c r="T52" i="10" s="1"/>
  <c r="L52" i="10"/>
  <c r="K52" i="10"/>
  <c r="E52" i="10"/>
  <c r="Q51" i="10"/>
  <c r="T51" i="10" s="1"/>
  <c r="L51" i="10"/>
  <c r="R51" i="10" s="1"/>
  <c r="U51" i="10" s="1"/>
  <c r="K51" i="10"/>
  <c r="F51" i="10"/>
  <c r="E51" i="10"/>
  <c r="Q50" i="10"/>
  <c r="T50" i="10" s="1"/>
  <c r="L50" i="10"/>
  <c r="R50" i="10" s="1"/>
  <c r="U50" i="10" s="1"/>
  <c r="K50" i="10"/>
  <c r="E50" i="10"/>
  <c r="L49" i="10"/>
  <c r="R49" i="10" s="1"/>
  <c r="U49" i="10" s="1"/>
  <c r="K49" i="10"/>
  <c r="Q49" i="10" s="1"/>
  <c r="T49" i="10" s="1"/>
  <c r="G49" i="10"/>
  <c r="E49" i="10"/>
  <c r="L48" i="10"/>
  <c r="R48" i="10" s="1"/>
  <c r="U48" i="10" s="1"/>
  <c r="K48" i="10"/>
  <c r="Q48" i="10" s="1"/>
  <c r="T48" i="10" s="1"/>
  <c r="E48" i="10"/>
  <c r="E47" i="10" s="1"/>
  <c r="R47" i="10"/>
  <c r="U47" i="10" s="1"/>
  <c r="L47" i="10"/>
  <c r="K47" i="10"/>
  <c r="Q47" i="10" s="1"/>
  <c r="T47" i="10" s="1"/>
  <c r="F47" i="10"/>
  <c r="R46" i="10"/>
  <c r="U46" i="10" s="1"/>
  <c r="Q46" i="10"/>
  <c r="T46" i="10" s="1"/>
  <c r="I46" i="10"/>
  <c r="L46" i="10" s="1"/>
  <c r="F46" i="10"/>
  <c r="T45" i="10"/>
  <c r="R45" i="10"/>
  <c r="U45" i="10" s="1"/>
  <c r="P45" i="10"/>
  <c r="L45" i="10"/>
  <c r="O45" i="10" s="1"/>
  <c r="N45" i="10" s="1"/>
  <c r="K45" i="10"/>
  <c r="Q45" i="10" s="1"/>
  <c r="E45" i="10"/>
  <c r="U44" i="10"/>
  <c r="T44" i="10"/>
  <c r="L44" i="10"/>
  <c r="R44" i="10" s="1"/>
  <c r="K44" i="10"/>
  <c r="Q44" i="10" s="1"/>
  <c r="E44" i="10"/>
  <c r="T43" i="10"/>
  <c r="R43" i="10"/>
  <c r="U43" i="10" s="1"/>
  <c r="L43" i="10"/>
  <c r="K43" i="10"/>
  <c r="Q43" i="10" s="1"/>
  <c r="E43" i="10"/>
  <c r="R42" i="10"/>
  <c r="U42" i="10" s="1"/>
  <c r="Q42" i="10"/>
  <c r="T42" i="10" s="1"/>
  <c r="L42" i="10"/>
  <c r="K42" i="10"/>
  <c r="E42" i="10"/>
  <c r="Q41" i="10"/>
  <c r="T41" i="10" s="1"/>
  <c r="L41" i="10"/>
  <c r="R41" i="10" s="1"/>
  <c r="U41" i="10" s="1"/>
  <c r="K41" i="10"/>
  <c r="F41" i="10"/>
  <c r="E41" i="10"/>
  <c r="E40" i="10" s="1"/>
  <c r="Q40" i="10"/>
  <c r="T40" i="10" s="1"/>
  <c r="L40" i="10"/>
  <c r="R40" i="10" s="1"/>
  <c r="U40" i="10" s="1"/>
  <c r="K40" i="10"/>
  <c r="F40" i="10"/>
  <c r="R39" i="10"/>
  <c r="U39" i="10" s="1"/>
  <c r="O39" i="10"/>
  <c r="L39" i="10"/>
  <c r="K39" i="10"/>
  <c r="E39" i="10"/>
  <c r="L38" i="10"/>
  <c r="K38" i="10"/>
  <c r="E38" i="10"/>
  <c r="I37" i="10"/>
  <c r="L37" i="10" s="1"/>
  <c r="H37" i="10"/>
  <c r="K37" i="10" s="1"/>
  <c r="Q37" i="10" s="1"/>
  <c r="T37" i="10" s="1"/>
  <c r="F37" i="10"/>
  <c r="F10" i="10" s="1"/>
  <c r="F9" i="10" s="1"/>
  <c r="Q36" i="10"/>
  <c r="T36" i="10" s="1"/>
  <c r="L36" i="10"/>
  <c r="K36" i="10"/>
  <c r="E36" i="10"/>
  <c r="L35" i="10"/>
  <c r="R35" i="10" s="1"/>
  <c r="U35" i="10" s="1"/>
  <c r="K35" i="10"/>
  <c r="Q35" i="10" s="1"/>
  <c r="T35" i="10" s="1"/>
  <c r="E35" i="10"/>
  <c r="L34" i="10"/>
  <c r="R34" i="10" s="1"/>
  <c r="U34" i="10" s="1"/>
  <c r="H34" i="10"/>
  <c r="K34" i="10" s="1"/>
  <c r="Q34" i="10" s="1"/>
  <c r="T34" i="10" s="1"/>
  <c r="E34" i="10"/>
  <c r="R33" i="10"/>
  <c r="U33" i="10" s="1"/>
  <c r="L33" i="10"/>
  <c r="K33" i="10"/>
  <c r="Q33" i="10" s="1"/>
  <c r="T33" i="10" s="1"/>
  <c r="E33" i="10"/>
  <c r="L32" i="10"/>
  <c r="R32" i="10" s="1"/>
  <c r="U32" i="10" s="1"/>
  <c r="K32" i="10"/>
  <c r="Q32" i="10" s="1"/>
  <c r="T32" i="10" s="1"/>
  <c r="E32" i="10"/>
  <c r="L31" i="10"/>
  <c r="R31" i="10" s="1"/>
  <c r="U31" i="10" s="1"/>
  <c r="K31" i="10"/>
  <c r="Q31" i="10" s="1"/>
  <c r="T31" i="10" s="1"/>
  <c r="E31" i="10"/>
  <c r="U30" i="10"/>
  <c r="T30" i="10"/>
  <c r="L30" i="10"/>
  <c r="R30" i="10" s="1"/>
  <c r="K30" i="10"/>
  <c r="Q30" i="10" s="1"/>
  <c r="E30" i="10"/>
  <c r="T29" i="10"/>
  <c r="R29" i="10"/>
  <c r="U29" i="10" s="1"/>
  <c r="N29" i="10"/>
  <c r="L29" i="10"/>
  <c r="O29" i="10" s="1"/>
  <c r="K29" i="10"/>
  <c r="Q29" i="10" s="1"/>
  <c r="E29" i="10"/>
  <c r="L28" i="10"/>
  <c r="R28" i="10" s="1"/>
  <c r="U28" i="10" s="1"/>
  <c r="K28" i="10"/>
  <c r="Q28" i="10" s="1"/>
  <c r="T28" i="10" s="1"/>
  <c r="E28" i="10"/>
  <c r="U27" i="10"/>
  <c r="R27" i="10"/>
  <c r="L27" i="10"/>
  <c r="K27" i="10"/>
  <c r="Q27" i="10" s="1"/>
  <c r="T27" i="10" s="1"/>
  <c r="E27" i="10"/>
  <c r="T26" i="10"/>
  <c r="R26" i="10"/>
  <c r="U26" i="10" s="1"/>
  <c r="L26" i="10"/>
  <c r="H26" i="10"/>
  <c r="K26" i="10" s="1"/>
  <c r="Q26" i="10" s="1"/>
  <c r="E26" i="10"/>
  <c r="R25" i="10"/>
  <c r="U25" i="10" s="1"/>
  <c r="Q25" i="10"/>
  <c r="T25" i="10" s="1"/>
  <c r="L25" i="10"/>
  <c r="O25" i="10" s="1"/>
  <c r="K25" i="10"/>
  <c r="N25" i="10" s="1"/>
  <c r="E25" i="10"/>
  <c r="T24" i="10"/>
  <c r="N24" i="10"/>
  <c r="L24" i="10"/>
  <c r="O24" i="10" s="1"/>
  <c r="K24" i="10"/>
  <c r="Q24" i="10" s="1"/>
  <c r="E24" i="10"/>
  <c r="O23" i="10"/>
  <c r="L23" i="10"/>
  <c r="R23" i="10" s="1"/>
  <c r="U23" i="10" s="1"/>
  <c r="K23" i="10"/>
  <c r="Q23" i="10" s="1"/>
  <c r="T23" i="10" s="1"/>
  <c r="H23" i="10"/>
  <c r="H17" i="10" s="1"/>
  <c r="E23" i="10"/>
  <c r="L22" i="10"/>
  <c r="R22" i="10" s="1"/>
  <c r="U22" i="10" s="1"/>
  <c r="K22" i="10"/>
  <c r="Q22" i="10" s="1"/>
  <c r="T22" i="10" s="1"/>
  <c r="E22" i="10"/>
  <c r="U21" i="10"/>
  <c r="L21" i="10"/>
  <c r="R21" i="10" s="1"/>
  <c r="K21" i="10"/>
  <c r="E21" i="10"/>
  <c r="R20" i="10"/>
  <c r="U20" i="10" s="1"/>
  <c r="Q20" i="10"/>
  <c r="T20" i="10" s="1"/>
  <c r="L20" i="10"/>
  <c r="K20" i="10"/>
  <c r="E20" i="10"/>
  <c r="L19" i="10"/>
  <c r="R19" i="10" s="1"/>
  <c r="U19" i="10" s="1"/>
  <c r="K19" i="10"/>
  <c r="Q19" i="10" s="1"/>
  <c r="T19" i="10" s="1"/>
  <c r="E19" i="10"/>
  <c r="L18" i="10"/>
  <c r="K18" i="10"/>
  <c r="E18" i="10"/>
  <c r="E17" i="10" s="1"/>
  <c r="K17" i="10"/>
  <c r="I17" i="10"/>
  <c r="L17" i="10" s="1"/>
  <c r="F17" i="10"/>
  <c r="R16" i="10"/>
  <c r="U16" i="10" s="1"/>
  <c r="O16" i="10"/>
  <c r="L16" i="10"/>
  <c r="H16" i="10"/>
  <c r="H15" i="10" s="1"/>
  <c r="E16" i="10"/>
  <c r="E15" i="10" s="1"/>
  <c r="K15" i="10"/>
  <c r="Q15" i="10" s="1"/>
  <c r="T15" i="10" s="1"/>
  <c r="I15" i="10"/>
  <c r="L15" i="10" s="1"/>
  <c r="F15" i="10"/>
  <c r="Q14" i="10"/>
  <c r="T14" i="10" s="1"/>
  <c r="N14" i="10"/>
  <c r="L14" i="10"/>
  <c r="R14" i="10" s="1"/>
  <c r="U14" i="10" s="1"/>
  <c r="K14" i="10"/>
  <c r="E14" i="10"/>
  <c r="R13" i="10"/>
  <c r="U13" i="10" s="1"/>
  <c r="Q13" i="10"/>
  <c r="T13" i="10" s="1"/>
  <c r="O13" i="10"/>
  <c r="N13" i="10"/>
  <c r="L13" i="10"/>
  <c r="H13" i="10"/>
  <c r="K13" i="10" s="1"/>
  <c r="E13" i="10"/>
  <c r="R12" i="10"/>
  <c r="U12" i="10" s="1"/>
  <c r="Q12" i="10"/>
  <c r="T12" i="10" s="1"/>
  <c r="L12" i="10"/>
  <c r="O12" i="10" s="1"/>
  <c r="K12" i="10"/>
  <c r="N12" i="10" s="1"/>
  <c r="E12" i="10"/>
  <c r="L11" i="10"/>
  <c r="K11" i="10"/>
  <c r="I11" i="10"/>
  <c r="H11" i="10"/>
  <c r="F11" i="10"/>
  <c r="J9" i="10"/>
  <c r="P9" i="10" s="1"/>
  <c r="T12" i="1"/>
  <c r="T13" i="1"/>
  <c r="T14" i="1"/>
  <c r="T15" i="1"/>
  <c r="T10" i="1" s="1"/>
  <c r="T9" i="1" s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" i="1"/>
  <c r="S115" i="1"/>
  <c r="S12" i="1"/>
  <c r="S13" i="1"/>
  <c r="S14" i="1"/>
  <c r="S15" i="1"/>
  <c r="S16" i="1"/>
  <c r="S17" i="1"/>
  <c r="S10" i="1" s="1"/>
  <c r="S9" i="1" s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" i="1"/>
  <c r="Q12" i="1"/>
  <c r="Q13" i="1"/>
  <c r="Q14" i="1"/>
  <c r="Q15" i="1"/>
  <c r="Q16" i="1"/>
  <c r="Q17" i="1"/>
  <c r="Q10" i="1" s="1"/>
  <c r="Q9" i="1" s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" i="1"/>
  <c r="K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" i="1"/>
  <c r="P10" i="1"/>
  <c r="P9" i="1" s="1"/>
  <c r="M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0" i="1"/>
  <c r="J111" i="1"/>
  <c r="J112" i="1"/>
  <c r="J113" i="1"/>
  <c r="J114" i="1"/>
  <c r="J115" i="1"/>
  <c r="J11" i="1"/>
  <c r="V18" i="4"/>
  <c r="V23" i="4"/>
  <c r="V34" i="4"/>
  <c r="V39" i="4"/>
  <c r="V50" i="4"/>
  <c r="V55" i="4"/>
  <c r="V66" i="4"/>
  <c r="V71" i="4"/>
  <c r="V82" i="4"/>
  <c r="V86" i="4"/>
  <c r="V94" i="4"/>
  <c r="V95" i="4"/>
  <c r="V103" i="4"/>
  <c r="V106" i="4"/>
  <c r="V114" i="4"/>
  <c r="V118" i="4"/>
  <c r="V126" i="4"/>
  <c r="V127" i="4"/>
  <c r="V135" i="4"/>
  <c r="V138" i="4"/>
  <c r="V146" i="4"/>
  <c r="V150" i="4"/>
  <c r="V158" i="4"/>
  <c r="V159" i="4"/>
  <c r="V167" i="4"/>
  <c r="V170" i="4"/>
  <c r="V178" i="4"/>
  <c r="V182" i="4"/>
  <c r="V190" i="4"/>
  <c r="V191" i="4"/>
  <c r="V199" i="4"/>
  <c r="V202" i="4"/>
  <c r="V210" i="4"/>
  <c r="V214" i="4"/>
  <c r="V222" i="4"/>
  <c r="V223" i="4"/>
  <c r="V231" i="4"/>
  <c r="V234" i="4"/>
  <c r="V246" i="4"/>
  <c r="V254" i="4"/>
  <c r="V255" i="4"/>
  <c r="V263" i="4"/>
  <c r="V266" i="4"/>
  <c r="V274" i="4"/>
  <c r="V278" i="4"/>
  <c r="V286" i="4"/>
  <c r="V287" i="4"/>
  <c r="V295" i="4"/>
  <c r="V298" i="4"/>
  <c r="V306" i="4"/>
  <c r="U20" i="4"/>
  <c r="U32" i="4"/>
  <c r="U40" i="4"/>
  <c r="U44" i="4"/>
  <c r="U52" i="4"/>
  <c r="U65" i="4"/>
  <c r="U69" i="4"/>
  <c r="U70" i="4"/>
  <c r="U81" i="4"/>
  <c r="U85" i="4"/>
  <c r="U86" i="4"/>
  <c r="U97" i="4"/>
  <c r="U101" i="4"/>
  <c r="U102" i="4"/>
  <c r="U113" i="4"/>
  <c r="U118" i="4"/>
  <c r="U129" i="4"/>
  <c r="U133" i="4"/>
  <c r="U134" i="4"/>
  <c r="U149" i="4"/>
  <c r="U150" i="4"/>
  <c r="U161" i="4"/>
  <c r="U165" i="4"/>
  <c r="U166" i="4"/>
  <c r="U181" i="4"/>
  <c r="U182" i="4"/>
  <c r="U193" i="4"/>
  <c r="U197" i="4"/>
  <c r="U198" i="4"/>
  <c r="U209" i="4"/>
  <c r="U213" i="4"/>
  <c r="U214" i="4"/>
  <c r="U225" i="4"/>
  <c r="U228" i="4"/>
  <c r="U229" i="4"/>
  <c r="U232" i="4"/>
  <c r="U233" i="4"/>
  <c r="U236" i="4"/>
  <c r="U237" i="4"/>
  <c r="U240" i="4"/>
  <c r="U241" i="4"/>
  <c r="U245" i="4"/>
  <c r="U248" i="4"/>
  <c r="U249" i="4"/>
  <c r="U252" i="4"/>
  <c r="U253" i="4"/>
  <c r="U256" i="4"/>
  <c r="U257" i="4"/>
  <c r="U261" i="4"/>
  <c r="U264" i="4"/>
  <c r="U265" i="4"/>
  <c r="U268" i="4"/>
  <c r="U269" i="4"/>
  <c r="U272" i="4"/>
  <c r="U276" i="4"/>
  <c r="U277" i="4"/>
  <c r="U280" i="4"/>
  <c r="U281" i="4"/>
  <c r="U284" i="4"/>
  <c r="U285" i="4"/>
  <c r="U288" i="4"/>
  <c r="U289" i="4"/>
  <c r="U292" i="4"/>
  <c r="U293" i="4"/>
  <c r="U296" i="4"/>
  <c r="U297" i="4"/>
  <c r="U300" i="4"/>
  <c r="U301" i="4"/>
  <c r="U304" i="4"/>
  <c r="U308" i="4"/>
  <c r="S13" i="4"/>
  <c r="V13" i="4" s="1"/>
  <c r="S14" i="4"/>
  <c r="V14" i="4" s="1"/>
  <c r="S15" i="4"/>
  <c r="V15" i="4" s="1"/>
  <c r="S16" i="4"/>
  <c r="V16" i="4" s="1"/>
  <c r="S17" i="4"/>
  <c r="V17" i="4" s="1"/>
  <c r="S18" i="4"/>
  <c r="S19" i="4"/>
  <c r="V19" i="4" s="1"/>
  <c r="S20" i="4"/>
  <c r="V20" i="4" s="1"/>
  <c r="S22" i="4"/>
  <c r="V22" i="4" s="1"/>
  <c r="S23" i="4"/>
  <c r="S24" i="4"/>
  <c r="V24" i="4" s="1"/>
  <c r="S25" i="4"/>
  <c r="V25" i="4" s="1"/>
  <c r="S26" i="4"/>
  <c r="V26" i="4" s="1"/>
  <c r="S27" i="4"/>
  <c r="V27" i="4" s="1"/>
  <c r="S28" i="4"/>
  <c r="V28" i="4" s="1"/>
  <c r="S29" i="4"/>
  <c r="V29" i="4" s="1"/>
  <c r="S30" i="4"/>
  <c r="V30" i="4" s="1"/>
  <c r="S31" i="4"/>
  <c r="V31" i="4" s="1"/>
  <c r="S32" i="4"/>
  <c r="V32" i="4" s="1"/>
  <c r="S33" i="4"/>
  <c r="V33" i="4" s="1"/>
  <c r="S34" i="4"/>
  <c r="S35" i="4"/>
  <c r="V35" i="4" s="1"/>
  <c r="S36" i="4"/>
  <c r="V36" i="4" s="1"/>
  <c r="S37" i="4"/>
  <c r="V37" i="4" s="1"/>
  <c r="S38" i="4"/>
  <c r="V38" i="4" s="1"/>
  <c r="S39" i="4"/>
  <c r="S40" i="4"/>
  <c r="V40" i="4" s="1"/>
  <c r="S41" i="4"/>
  <c r="V41" i="4" s="1"/>
  <c r="S42" i="4"/>
  <c r="V42" i="4" s="1"/>
  <c r="S43" i="4"/>
  <c r="V43" i="4" s="1"/>
  <c r="S44" i="4"/>
  <c r="V44" i="4" s="1"/>
  <c r="S45" i="4"/>
  <c r="V45" i="4" s="1"/>
  <c r="S47" i="4"/>
  <c r="V47" i="4" s="1"/>
  <c r="S48" i="4"/>
  <c r="V48" i="4" s="1"/>
  <c r="S49" i="4"/>
  <c r="V49" i="4" s="1"/>
  <c r="S50" i="4"/>
  <c r="S52" i="4"/>
  <c r="V52" i="4" s="1"/>
  <c r="S53" i="4"/>
  <c r="V53" i="4" s="1"/>
  <c r="S54" i="4"/>
  <c r="V54" i="4" s="1"/>
  <c r="S55" i="4"/>
  <c r="S56" i="4"/>
  <c r="V56" i="4" s="1"/>
  <c r="S57" i="4"/>
  <c r="V57" i="4" s="1"/>
  <c r="S58" i="4"/>
  <c r="V58" i="4" s="1"/>
  <c r="S59" i="4"/>
  <c r="V59" i="4" s="1"/>
  <c r="S60" i="4"/>
  <c r="V60" i="4" s="1"/>
  <c r="S61" i="4"/>
  <c r="V61" i="4" s="1"/>
  <c r="S62" i="4"/>
  <c r="V62" i="4" s="1"/>
  <c r="S63" i="4"/>
  <c r="V63" i="4" s="1"/>
  <c r="S64" i="4"/>
  <c r="V64" i="4" s="1"/>
  <c r="S65" i="4"/>
  <c r="V65" i="4" s="1"/>
  <c r="S66" i="4"/>
  <c r="S67" i="4"/>
  <c r="V67" i="4" s="1"/>
  <c r="S68" i="4"/>
  <c r="V68" i="4" s="1"/>
  <c r="S69" i="4"/>
  <c r="V69" i="4" s="1"/>
  <c r="S70" i="4"/>
  <c r="V70" i="4" s="1"/>
  <c r="S71" i="4"/>
  <c r="S72" i="4"/>
  <c r="V72" i="4" s="1"/>
  <c r="S73" i="4"/>
  <c r="V73" i="4" s="1"/>
  <c r="S74" i="4"/>
  <c r="V74" i="4" s="1"/>
  <c r="S75" i="4"/>
  <c r="V75" i="4" s="1"/>
  <c r="S76" i="4"/>
  <c r="V76" i="4" s="1"/>
  <c r="S77" i="4"/>
  <c r="V77" i="4" s="1"/>
  <c r="S78" i="4"/>
  <c r="V78" i="4" s="1"/>
  <c r="S79" i="4"/>
  <c r="V79" i="4" s="1"/>
  <c r="S80" i="4"/>
  <c r="V80" i="4" s="1"/>
  <c r="S81" i="4"/>
  <c r="V81" i="4" s="1"/>
  <c r="S82" i="4"/>
  <c r="S83" i="4"/>
  <c r="V83" i="4" s="1"/>
  <c r="S84" i="4"/>
  <c r="V84" i="4" s="1"/>
  <c r="S85" i="4"/>
  <c r="V85" i="4" s="1"/>
  <c r="S86" i="4"/>
  <c r="S87" i="4"/>
  <c r="V87" i="4" s="1"/>
  <c r="S88" i="4"/>
  <c r="V88" i="4" s="1"/>
  <c r="S89" i="4"/>
  <c r="V89" i="4" s="1"/>
  <c r="S91" i="4"/>
  <c r="V91" i="4" s="1"/>
  <c r="S92" i="4"/>
  <c r="V92" i="4" s="1"/>
  <c r="S93" i="4"/>
  <c r="V93" i="4" s="1"/>
  <c r="S94" i="4"/>
  <c r="S95" i="4"/>
  <c r="S96" i="4"/>
  <c r="V96" i="4" s="1"/>
  <c r="S97" i="4"/>
  <c r="V97" i="4" s="1"/>
  <c r="S98" i="4"/>
  <c r="V98" i="4" s="1"/>
  <c r="S99" i="4"/>
  <c r="V99" i="4" s="1"/>
  <c r="S100" i="4"/>
  <c r="V100" i="4" s="1"/>
  <c r="S101" i="4"/>
  <c r="V101" i="4" s="1"/>
  <c r="S102" i="4"/>
  <c r="V102" i="4" s="1"/>
  <c r="S103" i="4"/>
  <c r="S104" i="4"/>
  <c r="V104" i="4" s="1"/>
  <c r="S105" i="4"/>
  <c r="V105" i="4" s="1"/>
  <c r="S106" i="4"/>
  <c r="S107" i="4"/>
  <c r="V107" i="4" s="1"/>
  <c r="S108" i="4"/>
  <c r="V108" i="4" s="1"/>
  <c r="S109" i="4"/>
  <c r="V109" i="4" s="1"/>
  <c r="S110" i="4"/>
  <c r="V110" i="4" s="1"/>
  <c r="S111" i="4"/>
  <c r="V111" i="4" s="1"/>
  <c r="S112" i="4"/>
  <c r="V112" i="4" s="1"/>
  <c r="S113" i="4"/>
  <c r="V113" i="4" s="1"/>
  <c r="S114" i="4"/>
  <c r="S116" i="4"/>
  <c r="V116" i="4" s="1"/>
  <c r="S117" i="4"/>
  <c r="V117" i="4" s="1"/>
  <c r="S118" i="4"/>
  <c r="S119" i="4"/>
  <c r="V119" i="4" s="1"/>
  <c r="S120" i="4"/>
  <c r="V120" i="4" s="1"/>
  <c r="S121" i="4"/>
  <c r="V121" i="4" s="1"/>
  <c r="S122" i="4"/>
  <c r="V122" i="4" s="1"/>
  <c r="S123" i="4"/>
  <c r="V123" i="4" s="1"/>
  <c r="S124" i="4"/>
  <c r="V124" i="4" s="1"/>
  <c r="S125" i="4"/>
  <c r="V125" i="4" s="1"/>
  <c r="S126" i="4"/>
  <c r="S127" i="4"/>
  <c r="S128" i="4"/>
  <c r="V128" i="4" s="1"/>
  <c r="S129" i="4"/>
  <c r="V129" i="4" s="1"/>
  <c r="S130" i="4"/>
  <c r="V130" i="4" s="1"/>
  <c r="S131" i="4"/>
  <c r="V131" i="4" s="1"/>
  <c r="S132" i="4"/>
  <c r="V132" i="4" s="1"/>
  <c r="S133" i="4"/>
  <c r="V133" i="4" s="1"/>
  <c r="S134" i="4"/>
  <c r="V134" i="4" s="1"/>
  <c r="S135" i="4"/>
  <c r="S136" i="4"/>
  <c r="V136" i="4" s="1"/>
  <c r="S137" i="4"/>
  <c r="V137" i="4" s="1"/>
  <c r="S138" i="4"/>
  <c r="S139" i="4"/>
  <c r="V139" i="4" s="1"/>
  <c r="S140" i="4"/>
  <c r="V140" i="4" s="1"/>
  <c r="S141" i="4"/>
  <c r="V141" i="4" s="1"/>
  <c r="S142" i="4"/>
  <c r="V142" i="4" s="1"/>
  <c r="S144" i="4"/>
  <c r="V144" i="4" s="1"/>
  <c r="S146" i="4"/>
  <c r="S147" i="4"/>
  <c r="V147" i="4" s="1"/>
  <c r="S148" i="4"/>
  <c r="V148" i="4" s="1"/>
  <c r="S149" i="4"/>
  <c r="V149" i="4" s="1"/>
  <c r="S150" i="4"/>
  <c r="S152" i="4"/>
  <c r="V152" i="4" s="1"/>
  <c r="S153" i="4"/>
  <c r="V153" i="4" s="1"/>
  <c r="S154" i="4"/>
  <c r="V154" i="4" s="1"/>
  <c r="S155" i="4"/>
  <c r="V155" i="4" s="1"/>
  <c r="S156" i="4"/>
  <c r="V156" i="4" s="1"/>
  <c r="S157" i="4"/>
  <c r="V157" i="4" s="1"/>
  <c r="S158" i="4"/>
  <c r="S159" i="4"/>
  <c r="S160" i="4"/>
  <c r="V160" i="4" s="1"/>
  <c r="S161" i="4"/>
  <c r="V161" i="4" s="1"/>
  <c r="S162" i="4"/>
  <c r="V162" i="4" s="1"/>
  <c r="S164" i="4"/>
  <c r="V164" i="4" s="1"/>
  <c r="S165" i="4"/>
  <c r="V165" i="4" s="1"/>
  <c r="S166" i="4"/>
  <c r="V166" i="4" s="1"/>
  <c r="S167" i="4"/>
  <c r="S168" i="4"/>
  <c r="V168" i="4" s="1"/>
  <c r="S169" i="4"/>
  <c r="V169" i="4" s="1"/>
  <c r="S170" i="4"/>
  <c r="S172" i="4"/>
  <c r="V172" i="4" s="1"/>
  <c r="S173" i="4"/>
  <c r="V173" i="4" s="1"/>
  <c r="S175" i="4"/>
  <c r="V175" i="4" s="1"/>
  <c r="S176" i="4"/>
  <c r="V176" i="4" s="1"/>
  <c r="S177" i="4"/>
  <c r="V177" i="4" s="1"/>
  <c r="S178" i="4"/>
  <c r="S179" i="4"/>
  <c r="V179" i="4" s="1"/>
  <c r="S180" i="4"/>
  <c r="V180" i="4" s="1"/>
  <c r="S181" i="4"/>
  <c r="V181" i="4" s="1"/>
  <c r="S182" i="4"/>
  <c r="S183" i="4"/>
  <c r="V183" i="4" s="1"/>
  <c r="S184" i="4"/>
  <c r="V184" i="4" s="1"/>
  <c r="S185" i="4"/>
  <c r="V185" i="4" s="1"/>
  <c r="S186" i="4"/>
  <c r="V186" i="4" s="1"/>
  <c r="S187" i="4"/>
  <c r="V187" i="4" s="1"/>
  <c r="S188" i="4"/>
  <c r="V188" i="4" s="1"/>
  <c r="S189" i="4"/>
  <c r="V189" i="4" s="1"/>
  <c r="S190" i="4"/>
  <c r="S191" i="4"/>
  <c r="S192" i="4"/>
  <c r="V192" i="4" s="1"/>
  <c r="S193" i="4"/>
  <c r="V193" i="4" s="1"/>
  <c r="S194" i="4"/>
  <c r="V194" i="4" s="1"/>
  <c r="S195" i="4"/>
  <c r="V195" i="4" s="1"/>
  <c r="S196" i="4"/>
  <c r="V196" i="4" s="1"/>
  <c r="S197" i="4"/>
  <c r="V197" i="4" s="1"/>
  <c r="S198" i="4"/>
  <c r="V198" i="4" s="1"/>
  <c r="S199" i="4"/>
  <c r="S200" i="4"/>
  <c r="V200" i="4" s="1"/>
  <c r="S201" i="4"/>
  <c r="V201" i="4" s="1"/>
  <c r="S202" i="4"/>
  <c r="S203" i="4"/>
  <c r="V203" i="4" s="1"/>
  <c r="S204" i="4"/>
  <c r="V204" i="4" s="1"/>
  <c r="S205" i="4"/>
  <c r="V205" i="4" s="1"/>
  <c r="S206" i="4"/>
  <c r="V206" i="4" s="1"/>
  <c r="S207" i="4"/>
  <c r="V207" i="4" s="1"/>
  <c r="S208" i="4"/>
  <c r="V208" i="4" s="1"/>
  <c r="S209" i="4"/>
  <c r="V209" i="4" s="1"/>
  <c r="S210" i="4"/>
  <c r="S211" i="4"/>
  <c r="V211" i="4" s="1"/>
  <c r="S213" i="4"/>
  <c r="V213" i="4" s="1"/>
  <c r="S214" i="4"/>
  <c r="S215" i="4"/>
  <c r="V215" i="4" s="1"/>
  <c r="S216" i="4"/>
  <c r="V216" i="4" s="1"/>
  <c r="S218" i="4"/>
  <c r="V218" i="4" s="1"/>
  <c r="S219" i="4"/>
  <c r="V219" i="4" s="1"/>
  <c r="S220" i="4"/>
  <c r="V220" i="4" s="1"/>
  <c r="S221" i="4"/>
  <c r="V221" i="4" s="1"/>
  <c r="S222" i="4"/>
  <c r="S223" i="4"/>
  <c r="S224" i="4"/>
  <c r="V224" i="4" s="1"/>
  <c r="S225" i="4"/>
  <c r="V225" i="4" s="1"/>
  <c r="S226" i="4"/>
  <c r="V226" i="4" s="1"/>
  <c r="S227" i="4"/>
  <c r="V227" i="4" s="1"/>
  <c r="S228" i="4"/>
  <c r="V228" i="4" s="1"/>
  <c r="S229" i="4"/>
  <c r="V229" i="4" s="1"/>
  <c r="S230" i="4"/>
  <c r="V230" i="4" s="1"/>
  <c r="S231" i="4"/>
  <c r="S232" i="4"/>
  <c r="V232" i="4" s="1"/>
  <c r="S233" i="4"/>
  <c r="V233" i="4" s="1"/>
  <c r="S234" i="4"/>
  <c r="S235" i="4"/>
  <c r="V235" i="4" s="1"/>
  <c r="S236" i="4"/>
  <c r="V236" i="4" s="1"/>
  <c r="S237" i="4"/>
  <c r="V237" i="4" s="1"/>
  <c r="S238" i="4"/>
  <c r="V238" i="4" s="1"/>
  <c r="S239" i="4"/>
  <c r="V239" i="4" s="1"/>
  <c r="S240" i="4"/>
  <c r="V240" i="4" s="1"/>
  <c r="S241" i="4"/>
  <c r="V241" i="4" s="1"/>
  <c r="S243" i="4"/>
  <c r="V243" i="4" s="1"/>
  <c r="S245" i="4"/>
  <c r="V245" i="4" s="1"/>
  <c r="S246" i="4"/>
  <c r="S247" i="4"/>
  <c r="V247" i="4" s="1"/>
  <c r="S248" i="4"/>
  <c r="V248" i="4" s="1"/>
  <c r="S249" i="4"/>
  <c r="V249" i="4" s="1"/>
  <c r="S250" i="4"/>
  <c r="V250" i="4" s="1"/>
  <c r="S251" i="4"/>
  <c r="V251" i="4" s="1"/>
  <c r="S252" i="4"/>
  <c r="V252" i="4" s="1"/>
  <c r="S253" i="4"/>
  <c r="V253" i="4" s="1"/>
  <c r="S254" i="4"/>
  <c r="S255" i="4"/>
  <c r="S256" i="4"/>
  <c r="V256" i="4" s="1"/>
  <c r="S257" i="4"/>
  <c r="V257" i="4" s="1"/>
  <c r="S258" i="4"/>
  <c r="V258" i="4" s="1"/>
  <c r="S259" i="4"/>
  <c r="V259" i="4" s="1"/>
  <c r="S261" i="4"/>
  <c r="V261" i="4" s="1"/>
  <c r="S262" i="4"/>
  <c r="V262" i="4" s="1"/>
  <c r="S263" i="4"/>
  <c r="S264" i="4"/>
  <c r="V264" i="4" s="1"/>
  <c r="S265" i="4"/>
  <c r="V265" i="4" s="1"/>
  <c r="S266" i="4"/>
  <c r="S267" i="4"/>
  <c r="V267" i="4" s="1"/>
  <c r="S268" i="4"/>
  <c r="V268" i="4" s="1"/>
  <c r="S269" i="4"/>
  <c r="V269" i="4" s="1"/>
  <c r="S270" i="4"/>
  <c r="V270" i="4" s="1"/>
  <c r="S271" i="4"/>
  <c r="V271" i="4" s="1"/>
  <c r="S272" i="4"/>
  <c r="V272" i="4" s="1"/>
  <c r="S274" i="4"/>
  <c r="S275" i="4"/>
  <c r="V275" i="4" s="1"/>
  <c r="S276" i="4"/>
  <c r="V276" i="4" s="1"/>
  <c r="S277" i="4"/>
  <c r="V277" i="4" s="1"/>
  <c r="S278" i="4"/>
  <c r="S279" i="4"/>
  <c r="V279" i="4" s="1"/>
  <c r="S280" i="4"/>
  <c r="V280" i="4" s="1"/>
  <c r="S281" i="4"/>
  <c r="V281" i="4" s="1"/>
  <c r="S282" i="4"/>
  <c r="V282" i="4" s="1"/>
  <c r="S283" i="4"/>
  <c r="V283" i="4" s="1"/>
  <c r="S284" i="4"/>
  <c r="V284" i="4" s="1"/>
  <c r="S285" i="4"/>
  <c r="V285" i="4" s="1"/>
  <c r="S286" i="4"/>
  <c r="S287" i="4"/>
  <c r="S288" i="4"/>
  <c r="V288" i="4" s="1"/>
  <c r="S289" i="4"/>
  <c r="V289" i="4" s="1"/>
  <c r="S290" i="4"/>
  <c r="V290" i="4" s="1"/>
  <c r="S291" i="4"/>
  <c r="V291" i="4" s="1"/>
  <c r="S292" i="4"/>
  <c r="V292" i="4" s="1"/>
  <c r="S293" i="4"/>
  <c r="V293" i="4" s="1"/>
  <c r="S295" i="4"/>
  <c r="S296" i="4"/>
  <c r="V296" i="4" s="1"/>
  <c r="S297" i="4"/>
  <c r="V297" i="4" s="1"/>
  <c r="S298" i="4"/>
  <c r="S299" i="4"/>
  <c r="V299" i="4" s="1"/>
  <c r="S300" i="4"/>
  <c r="V300" i="4" s="1"/>
  <c r="S301" i="4"/>
  <c r="V301" i="4" s="1"/>
  <c r="S302" i="4"/>
  <c r="V302" i="4" s="1"/>
  <c r="S303" i="4"/>
  <c r="V303" i="4" s="1"/>
  <c r="S304" i="4"/>
  <c r="V304" i="4" s="1"/>
  <c r="S306" i="4"/>
  <c r="S308" i="4"/>
  <c r="V308" i="4" s="1"/>
  <c r="S309" i="4"/>
  <c r="V309" i="4" s="1"/>
  <c r="R13" i="4"/>
  <c r="U13" i="4" s="1"/>
  <c r="R14" i="4"/>
  <c r="U14" i="4" s="1"/>
  <c r="R15" i="4"/>
  <c r="U15" i="4" s="1"/>
  <c r="R16" i="4"/>
  <c r="U16" i="4" s="1"/>
  <c r="R17" i="4"/>
  <c r="U17" i="4" s="1"/>
  <c r="R18" i="4"/>
  <c r="U18" i="4" s="1"/>
  <c r="R19" i="4"/>
  <c r="U19" i="4" s="1"/>
  <c r="R20" i="4"/>
  <c r="R22" i="4"/>
  <c r="U22" i="4" s="1"/>
  <c r="R23" i="4"/>
  <c r="U23" i="4" s="1"/>
  <c r="R24" i="4"/>
  <c r="U24" i="4" s="1"/>
  <c r="R25" i="4"/>
  <c r="U25" i="4" s="1"/>
  <c r="R26" i="4"/>
  <c r="U26" i="4" s="1"/>
  <c r="R27" i="4"/>
  <c r="U27" i="4" s="1"/>
  <c r="R28" i="4"/>
  <c r="U28" i="4" s="1"/>
  <c r="R30" i="4"/>
  <c r="U30" i="4" s="1"/>
  <c r="R31" i="4"/>
  <c r="U31" i="4" s="1"/>
  <c r="R32" i="4"/>
  <c r="R33" i="4"/>
  <c r="U33" i="4" s="1"/>
  <c r="R34" i="4"/>
  <c r="U34" i="4" s="1"/>
  <c r="R35" i="4"/>
  <c r="U35" i="4" s="1"/>
  <c r="R36" i="4"/>
  <c r="U36" i="4" s="1"/>
  <c r="R37" i="4"/>
  <c r="U37" i="4" s="1"/>
  <c r="R38" i="4"/>
  <c r="U38" i="4" s="1"/>
  <c r="R39" i="4"/>
  <c r="U39" i="4" s="1"/>
  <c r="R40" i="4"/>
  <c r="R41" i="4"/>
  <c r="U41" i="4" s="1"/>
  <c r="R42" i="4"/>
  <c r="U42" i="4" s="1"/>
  <c r="R43" i="4"/>
  <c r="U43" i="4" s="1"/>
  <c r="R44" i="4"/>
  <c r="R45" i="4"/>
  <c r="U45" i="4" s="1"/>
  <c r="R47" i="4"/>
  <c r="U47" i="4" s="1"/>
  <c r="R48" i="4"/>
  <c r="U48" i="4" s="1"/>
  <c r="R49" i="4"/>
  <c r="U49" i="4" s="1"/>
  <c r="R50" i="4"/>
  <c r="U50" i="4" s="1"/>
  <c r="R52" i="4"/>
  <c r="R53" i="4"/>
  <c r="U53" i="4" s="1"/>
  <c r="R54" i="4"/>
  <c r="U54" i="4" s="1"/>
  <c r="R55" i="4"/>
  <c r="U55" i="4" s="1"/>
  <c r="R56" i="4"/>
  <c r="U56" i="4" s="1"/>
  <c r="R57" i="4"/>
  <c r="U57" i="4" s="1"/>
  <c r="R58" i="4"/>
  <c r="U58" i="4" s="1"/>
  <c r="R59" i="4"/>
  <c r="U59" i="4" s="1"/>
  <c r="R60" i="4"/>
  <c r="U60" i="4" s="1"/>
  <c r="R61" i="4"/>
  <c r="U61" i="4" s="1"/>
  <c r="R62" i="4"/>
  <c r="U62" i="4" s="1"/>
  <c r="R63" i="4"/>
  <c r="U63" i="4" s="1"/>
  <c r="R64" i="4"/>
  <c r="U64" i="4" s="1"/>
  <c r="R65" i="4"/>
  <c r="R66" i="4"/>
  <c r="U66" i="4" s="1"/>
  <c r="R67" i="4"/>
  <c r="U67" i="4" s="1"/>
  <c r="R68" i="4"/>
  <c r="U68" i="4" s="1"/>
  <c r="R69" i="4"/>
  <c r="R70" i="4"/>
  <c r="R71" i="4"/>
  <c r="U71" i="4" s="1"/>
  <c r="R72" i="4"/>
  <c r="U72" i="4" s="1"/>
  <c r="R73" i="4"/>
  <c r="U73" i="4" s="1"/>
  <c r="R74" i="4"/>
  <c r="U74" i="4" s="1"/>
  <c r="R75" i="4"/>
  <c r="U75" i="4" s="1"/>
  <c r="R76" i="4"/>
  <c r="U76" i="4" s="1"/>
  <c r="R77" i="4"/>
  <c r="U77" i="4" s="1"/>
  <c r="R78" i="4"/>
  <c r="U78" i="4" s="1"/>
  <c r="R79" i="4"/>
  <c r="U79" i="4" s="1"/>
  <c r="R80" i="4"/>
  <c r="U80" i="4" s="1"/>
  <c r="R81" i="4"/>
  <c r="R82" i="4"/>
  <c r="U82" i="4" s="1"/>
  <c r="R83" i="4"/>
  <c r="U83" i="4" s="1"/>
  <c r="R84" i="4"/>
  <c r="U84" i="4" s="1"/>
  <c r="R85" i="4"/>
  <c r="R86" i="4"/>
  <c r="R87" i="4"/>
  <c r="U87" i="4" s="1"/>
  <c r="R88" i="4"/>
  <c r="U88" i="4" s="1"/>
  <c r="R89" i="4"/>
  <c r="U89" i="4" s="1"/>
  <c r="R91" i="4"/>
  <c r="U91" i="4" s="1"/>
  <c r="R92" i="4"/>
  <c r="U92" i="4" s="1"/>
  <c r="R93" i="4"/>
  <c r="U93" i="4" s="1"/>
  <c r="R94" i="4"/>
  <c r="U94" i="4" s="1"/>
  <c r="R95" i="4"/>
  <c r="U95" i="4" s="1"/>
  <c r="R97" i="4"/>
  <c r="R98" i="4"/>
  <c r="U98" i="4" s="1"/>
  <c r="R99" i="4"/>
  <c r="U99" i="4" s="1"/>
  <c r="R100" i="4"/>
  <c r="U100" i="4" s="1"/>
  <c r="R101" i="4"/>
  <c r="R102" i="4"/>
  <c r="R103" i="4"/>
  <c r="U103" i="4" s="1"/>
  <c r="R104" i="4"/>
  <c r="U104" i="4" s="1"/>
  <c r="R105" i="4"/>
  <c r="U105" i="4" s="1"/>
  <c r="R106" i="4"/>
  <c r="U106" i="4" s="1"/>
  <c r="R107" i="4"/>
  <c r="U107" i="4" s="1"/>
  <c r="R108" i="4"/>
  <c r="U108" i="4" s="1"/>
  <c r="R109" i="4"/>
  <c r="U109" i="4" s="1"/>
  <c r="R110" i="4"/>
  <c r="U110" i="4" s="1"/>
  <c r="R111" i="4"/>
  <c r="U111" i="4" s="1"/>
  <c r="R112" i="4"/>
  <c r="U112" i="4" s="1"/>
  <c r="R113" i="4"/>
  <c r="R114" i="4"/>
  <c r="U114" i="4" s="1"/>
  <c r="R116" i="4"/>
  <c r="U116" i="4" s="1"/>
  <c r="R117" i="4"/>
  <c r="U117" i="4" s="1"/>
  <c r="R118" i="4"/>
  <c r="R119" i="4"/>
  <c r="U119" i="4" s="1"/>
  <c r="R120" i="4"/>
  <c r="U120" i="4" s="1"/>
  <c r="R121" i="4"/>
  <c r="U121" i="4" s="1"/>
  <c r="R122" i="4"/>
  <c r="U122" i="4" s="1"/>
  <c r="R123" i="4"/>
  <c r="U123" i="4" s="1"/>
  <c r="R124" i="4"/>
  <c r="U124" i="4" s="1"/>
  <c r="R125" i="4"/>
  <c r="U125" i="4" s="1"/>
  <c r="R126" i="4"/>
  <c r="U126" i="4" s="1"/>
  <c r="R127" i="4"/>
  <c r="U127" i="4" s="1"/>
  <c r="R128" i="4"/>
  <c r="U128" i="4" s="1"/>
  <c r="R129" i="4"/>
  <c r="R130" i="4"/>
  <c r="U130" i="4" s="1"/>
  <c r="R131" i="4"/>
  <c r="U131" i="4" s="1"/>
  <c r="R132" i="4"/>
  <c r="U132" i="4" s="1"/>
  <c r="R133" i="4"/>
  <c r="R134" i="4"/>
  <c r="R135" i="4"/>
  <c r="U135" i="4" s="1"/>
  <c r="R136" i="4"/>
  <c r="U136" i="4" s="1"/>
  <c r="R137" i="4"/>
  <c r="U137" i="4" s="1"/>
  <c r="R138" i="4"/>
  <c r="U138" i="4" s="1"/>
  <c r="R139" i="4"/>
  <c r="U139" i="4" s="1"/>
  <c r="R140" i="4"/>
  <c r="U140" i="4" s="1"/>
  <c r="R141" i="4"/>
  <c r="U141" i="4" s="1"/>
  <c r="R142" i="4"/>
  <c r="U142" i="4" s="1"/>
  <c r="R144" i="4"/>
  <c r="U144" i="4" s="1"/>
  <c r="R146" i="4"/>
  <c r="U146" i="4" s="1"/>
  <c r="R147" i="4"/>
  <c r="U147" i="4" s="1"/>
  <c r="R148" i="4"/>
  <c r="U148" i="4" s="1"/>
  <c r="R149" i="4"/>
  <c r="R150" i="4"/>
  <c r="R152" i="4"/>
  <c r="U152" i="4" s="1"/>
  <c r="R153" i="4"/>
  <c r="U153" i="4" s="1"/>
  <c r="R154" i="4"/>
  <c r="U154" i="4" s="1"/>
  <c r="R155" i="4"/>
  <c r="U155" i="4" s="1"/>
  <c r="R156" i="4"/>
  <c r="U156" i="4" s="1"/>
  <c r="R157" i="4"/>
  <c r="U157" i="4" s="1"/>
  <c r="R158" i="4"/>
  <c r="U158" i="4" s="1"/>
  <c r="R159" i="4"/>
  <c r="U159" i="4" s="1"/>
  <c r="R160" i="4"/>
  <c r="U160" i="4" s="1"/>
  <c r="R161" i="4"/>
  <c r="R162" i="4"/>
  <c r="U162" i="4" s="1"/>
  <c r="R164" i="4"/>
  <c r="U164" i="4" s="1"/>
  <c r="R165" i="4"/>
  <c r="R166" i="4"/>
  <c r="R167" i="4"/>
  <c r="U167" i="4" s="1"/>
  <c r="R168" i="4"/>
  <c r="U168" i="4" s="1"/>
  <c r="R169" i="4"/>
  <c r="U169" i="4" s="1"/>
  <c r="R170" i="4"/>
  <c r="U170" i="4" s="1"/>
  <c r="R172" i="4"/>
  <c r="U172" i="4" s="1"/>
  <c r="R173" i="4"/>
  <c r="U173" i="4" s="1"/>
  <c r="R175" i="4"/>
  <c r="U175" i="4" s="1"/>
  <c r="R176" i="4"/>
  <c r="U176" i="4" s="1"/>
  <c r="R178" i="4"/>
  <c r="U178" i="4" s="1"/>
  <c r="R179" i="4"/>
  <c r="U179" i="4" s="1"/>
  <c r="R180" i="4"/>
  <c r="U180" i="4" s="1"/>
  <c r="R181" i="4"/>
  <c r="R182" i="4"/>
  <c r="R183" i="4"/>
  <c r="U183" i="4" s="1"/>
  <c r="R184" i="4"/>
  <c r="U184" i="4" s="1"/>
  <c r="R185" i="4"/>
  <c r="U185" i="4" s="1"/>
  <c r="R186" i="4"/>
  <c r="U186" i="4" s="1"/>
  <c r="R187" i="4"/>
  <c r="U187" i="4" s="1"/>
  <c r="R188" i="4"/>
  <c r="U188" i="4" s="1"/>
  <c r="R189" i="4"/>
  <c r="U189" i="4" s="1"/>
  <c r="R190" i="4"/>
  <c r="U190" i="4" s="1"/>
  <c r="R191" i="4"/>
  <c r="U191" i="4" s="1"/>
  <c r="R192" i="4"/>
  <c r="U192" i="4" s="1"/>
  <c r="R193" i="4"/>
  <c r="R194" i="4"/>
  <c r="U194" i="4" s="1"/>
  <c r="R195" i="4"/>
  <c r="U195" i="4" s="1"/>
  <c r="R196" i="4"/>
  <c r="U196" i="4" s="1"/>
  <c r="R197" i="4"/>
  <c r="R198" i="4"/>
  <c r="R199" i="4"/>
  <c r="U199" i="4" s="1"/>
  <c r="R200" i="4"/>
  <c r="U200" i="4" s="1"/>
  <c r="R201" i="4"/>
  <c r="U201" i="4" s="1"/>
  <c r="R202" i="4"/>
  <c r="U202" i="4" s="1"/>
  <c r="R203" i="4"/>
  <c r="U203" i="4" s="1"/>
  <c r="R204" i="4"/>
  <c r="U204" i="4" s="1"/>
  <c r="R205" i="4"/>
  <c r="U205" i="4" s="1"/>
  <c r="R206" i="4"/>
  <c r="U206" i="4" s="1"/>
  <c r="R207" i="4"/>
  <c r="U207" i="4" s="1"/>
  <c r="R208" i="4"/>
  <c r="U208" i="4" s="1"/>
  <c r="R209" i="4"/>
  <c r="R210" i="4"/>
  <c r="U210" i="4" s="1"/>
  <c r="R211" i="4"/>
  <c r="U211" i="4" s="1"/>
  <c r="R213" i="4"/>
  <c r="R214" i="4"/>
  <c r="R215" i="4"/>
  <c r="U215" i="4" s="1"/>
  <c r="R216" i="4"/>
  <c r="U216" i="4" s="1"/>
  <c r="R217" i="4"/>
  <c r="U217" i="4" s="1"/>
  <c r="R218" i="4"/>
  <c r="U218" i="4" s="1"/>
  <c r="R219" i="4"/>
  <c r="U219" i="4" s="1"/>
  <c r="R220" i="4"/>
  <c r="U220" i="4" s="1"/>
  <c r="R221" i="4"/>
  <c r="U221" i="4" s="1"/>
  <c r="R222" i="4"/>
  <c r="U222" i="4" s="1"/>
  <c r="R223" i="4"/>
  <c r="U223" i="4" s="1"/>
  <c r="R224" i="4"/>
  <c r="U224" i="4" s="1"/>
  <c r="R225" i="4"/>
  <c r="R226" i="4"/>
  <c r="U226" i="4" s="1"/>
  <c r="R227" i="4"/>
  <c r="U227" i="4" s="1"/>
  <c r="R228" i="4"/>
  <c r="R229" i="4"/>
  <c r="R230" i="4"/>
  <c r="U230" i="4" s="1"/>
  <c r="R231" i="4"/>
  <c r="U231" i="4" s="1"/>
  <c r="R232" i="4"/>
  <c r="R233" i="4"/>
  <c r="R234" i="4"/>
  <c r="U234" i="4" s="1"/>
  <c r="R235" i="4"/>
  <c r="U235" i="4" s="1"/>
  <c r="R236" i="4"/>
  <c r="R237" i="4"/>
  <c r="R238" i="4"/>
  <c r="U238" i="4" s="1"/>
  <c r="R239" i="4"/>
  <c r="U239" i="4" s="1"/>
  <c r="R240" i="4"/>
  <c r="R241" i="4"/>
  <c r="R243" i="4"/>
  <c r="U243" i="4" s="1"/>
  <c r="R245" i="4"/>
  <c r="R246" i="4"/>
  <c r="U246" i="4" s="1"/>
  <c r="R247" i="4"/>
  <c r="U247" i="4" s="1"/>
  <c r="R248" i="4"/>
  <c r="R249" i="4"/>
  <c r="R250" i="4"/>
  <c r="U250" i="4" s="1"/>
  <c r="R251" i="4"/>
  <c r="U251" i="4" s="1"/>
  <c r="R252" i="4"/>
  <c r="R253" i="4"/>
  <c r="R254" i="4"/>
  <c r="U254" i="4" s="1"/>
  <c r="R255" i="4"/>
  <c r="U255" i="4" s="1"/>
  <c r="R256" i="4"/>
  <c r="R257" i="4"/>
  <c r="R258" i="4"/>
  <c r="U258" i="4" s="1"/>
  <c r="R259" i="4"/>
  <c r="U259" i="4" s="1"/>
  <c r="R261" i="4"/>
  <c r="R262" i="4"/>
  <c r="U262" i="4" s="1"/>
  <c r="R263" i="4"/>
  <c r="U263" i="4" s="1"/>
  <c r="R264" i="4"/>
  <c r="R265" i="4"/>
  <c r="R266" i="4"/>
  <c r="U266" i="4" s="1"/>
  <c r="R267" i="4"/>
  <c r="U267" i="4" s="1"/>
  <c r="R268" i="4"/>
  <c r="R269" i="4"/>
  <c r="R270" i="4"/>
  <c r="U270" i="4" s="1"/>
  <c r="R271" i="4"/>
  <c r="U271" i="4" s="1"/>
  <c r="R272" i="4"/>
  <c r="R274" i="4"/>
  <c r="U274" i="4" s="1"/>
  <c r="R275" i="4"/>
  <c r="U275" i="4" s="1"/>
  <c r="R276" i="4"/>
  <c r="R277" i="4"/>
  <c r="R278" i="4"/>
  <c r="U278" i="4" s="1"/>
  <c r="R279" i="4"/>
  <c r="U279" i="4" s="1"/>
  <c r="R280" i="4"/>
  <c r="R281" i="4"/>
  <c r="R282" i="4"/>
  <c r="U282" i="4" s="1"/>
  <c r="R283" i="4"/>
  <c r="U283" i="4" s="1"/>
  <c r="R284" i="4"/>
  <c r="R285" i="4"/>
  <c r="R286" i="4"/>
  <c r="U286" i="4" s="1"/>
  <c r="R287" i="4"/>
  <c r="U287" i="4" s="1"/>
  <c r="R288" i="4"/>
  <c r="R289" i="4"/>
  <c r="R290" i="4"/>
  <c r="U290" i="4" s="1"/>
  <c r="R291" i="4"/>
  <c r="U291" i="4" s="1"/>
  <c r="R292" i="4"/>
  <c r="R293" i="4"/>
  <c r="R295" i="4"/>
  <c r="U295" i="4" s="1"/>
  <c r="R296" i="4"/>
  <c r="R297" i="4"/>
  <c r="R298" i="4"/>
  <c r="U298" i="4" s="1"/>
  <c r="R299" i="4"/>
  <c r="U299" i="4" s="1"/>
  <c r="R300" i="4"/>
  <c r="R301" i="4"/>
  <c r="R302" i="4"/>
  <c r="U302" i="4" s="1"/>
  <c r="R303" i="4"/>
  <c r="U303" i="4" s="1"/>
  <c r="R304" i="4"/>
  <c r="R306" i="4"/>
  <c r="U306" i="4" s="1"/>
  <c r="R308" i="4"/>
  <c r="R309" i="4"/>
  <c r="U309" i="4" s="1"/>
  <c r="P47" i="4"/>
  <c r="P48" i="4"/>
  <c r="P49" i="4"/>
  <c r="P50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4" i="4"/>
  <c r="P146" i="4"/>
  <c r="P147" i="4"/>
  <c r="P148" i="4"/>
  <c r="P149" i="4"/>
  <c r="P150" i="4"/>
  <c r="P152" i="4"/>
  <c r="P153" i="4"/>
  <c r="P154" i="4"/>
  <c r="P155" i="4"/>
  <c r="P156" i="4"/>
  <c r="P157" i="4"/>
  <c r="P158" i="4"/>
  <c r="P159" i="4"/>
  <c r="P160" i="4"/>
  <c r="P161" i="4"/>
  <c r="P162" i="4"/>
  <c r="P164" i="4"/>
  <c r="P165" i="4"/>
  <c r="P166" i="4"/>
  <c r="P167" i="4"/>
  <c r="P168" i="4"/>
  <c r="P169" i="4"/>
  <c r="P170" i="4"/>
  <c r="P172" i="4"/>
  <c r="P173" i="4"/>
  <c r="P175" i="4"/>
  <c r="P176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3" i="4"/>
  <c r="P214" i="4"/>
  <c r="P215" i="4"/>
  <c r="P216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3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5" i="4"/>
  <c r="P296" i="4"/>
  <c r="P297" i="4"/>
  <c r="P298" i="4"/>
  <c r="P299" i="4"/>
  <c r="P300" i="4"/>
  <c r="P301" i="4"/>
  <c r="P302" i="4"/>
  <c r="P303" i="4"/>
  <c r="P304" i="4"/>
  <c r="P306" i="4"/>
  <c r="P308" i="4"/>
  <c r="P309" i="4"/>
  <c r="O309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4" i="4"/>
  <c r="O146" i="4"/>
  <c r="O147" i="4"/>
  <c r="O148" i="4"/>
  <c r="O149" i="4"/>
  <c r="O150" i="4"/>
  <c r="O152" i="4"/>
  <c r="O153" i="4"/>
  <c r="O154" i="4"/>
  <c r="O155" i="4"/>
  <c r="O156" i="4"/>
  <c r="O157" i="4"/>
  <c r="O158" i="4"/>
  <c r="O159" i="4"/>
  <c r="O160" i="4"/>
  <c r="O161" i="4"/>
  <c r="O162" i="4"/>
  <c r="O164" i="4"/>
  <c r="O165" i="4"/>
  <c r="O166" i="4"/>
  <c r="O167" i="4"/>
  <c r="O168" i="4"/>
  <c r="O169" i="4"/>
  <c r="O170" i="4"/>
  <c r="O172" i="4"/>
  <c r="O173" i="4"/>
  <c r="O175" i="4"/>
  <c r="O176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3" i="4"/>
  <c r="O214" i="4"/>
  <c r="O215" i="4"/>
  <c r="O216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3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5" i="4"/>
  <c r="O296" i="4"/>
  <c r="O297" i="4"/>
  <c r="O298" i="4"/>
  <c r="O299" i="4"/>
  <c r="O300" i="4"/>
  <c r="O301" i="4"/>
  <c r="O302" i="4"/>
  <c r="O303" i="4"/>
  <c r="O304" i="4"/>
  <c r="O306" i="4"/>
  <c r="O308" i="4"/>
  <c r="O96" i="4"/>
  <c r="O53" i="4"/>
  <c r="P31" i="4"/>
  <c r="O31" i="4"/>
  <c r="P25" i="4"/>
  <c r="O25" i="4"/>
  <c r="O21" i="4"/>
  <c r="P14" i="4"/>
  <c r="O14" i="4"/>
  <c r="M305" i="4"/>
  <c r="S305" i="4" s="1"/>
  <c r="V305" i="4" s="1"/>
  <c r="L305" i="4"/>
  <c r="R305" i="4" s="1"/>
  <c r="U305" i="4" s="1"/>
  <c r="M307" i="4"/>
  <c r="O307" i="4" s="1"/>
  <c r="L307" i="4"/>
  <c r="R307" i="4" s="1"/>
  <c r="U307" i="4" s="1"/>
  <c r="M273" i="4"/>
  <c r="P273" i="4" s="1"/>
  <c r="M294" i="4"/>
  <c r="S294" i="4" s="1"/>
  <c r="V294" i="4" s="1"/>
  <c r="L294" i="4"/>
  <c r="L273" i="4" s="1"/>
  <c r="R273" i="4" s="1"/>
  <c r="U273" i="4" s="1"/>
  <c r="M260" i="4"/>
  <c r="S260" i="4" s="1"/>
  <c r="V260" i="4" s="1"/>
  <c r="L260" i="4"/>
  <c r="R260" i="4" s="1"/>
  <c r="U260" i="4" s="1"/>
  <c r="M244" i="4"/>
  <c r="P244" i="4" s="1"/>
  <c r="L244" i="4"/>
  <c r="R244" i="4" s="1"/>
  <c r="U244" i="4" s="1"/>
  <c r="R212" i="4"/>
  <c r="U212" i="4" s="1"/>
  <c r="M217" i="4"/>
  <c r="P217" i="4" s="1"/>
  <c r="M177" i="4"/>
  <c r="L177" i="4"/>
  <c r="R177" i="4" s="1"/>
  <c r="U177" i="4" s="1"/>
  <c r="M174" i="4"/>
  <c r="S174" i="4" s="1"/>
  <c r="V174" i="4" s="1"/>
  <c r="L174" i="4"/>
  <c r="R174" i="4" s="1"/>
  <c r="U174" i="4" s="1"/>
  <c r="M171" i="4"/>
  <c r="L171" i="4"/>
  <c r="R171" i="4" s="1"/>
  <c r="U171" i="4" s="1"/>
  <c r="M151" i="4"/>
  <c r="L151" i="4"/>
  <c r="R151" i="4" s="1"/>
  <c r="U151" i="4" s="1"/>
  <c r="M145" i="4"/>
  <c r="O145" i="4" s="1"/>
  <c r="L145" i="4"/>
  <c r="M115" i="4"/>
  <c r="L115" i="4"/>
  <c r="L90" i="4" s="1"/>
  <c r="R96" i="4"/>
  <c r="U96" i="4" s="1"/>
  <c r="I90" i="4"/>
  <c r="I29" i="4"/>
  <c r="P29" i="4"/>
  <c r="R29" i="4"/>
  <c r="U29" i="4" s="1"/>
  <c r="R21" i="4"/>
  <c r="U21" i="4" s="1"/>
  <c r="S12" i="4"/>
  <c r="J12" i="4"/>
  <c r="J10" i="4" s="1"/>
  <c r="I12" i="4"/>
  <c r="I305" i="4"/>
  <c r="J307" i="4"/>
  <c r="I307" i="4"/>
  <c r="I273" i="4"/>
  <c r="J294" i="4"/>
  <c r="J273" i="4" s="1"/>
  <c r="I294" i="4"/>
  <c r="J260" i="4"/>
  <c r="J242" i="4" s="1"/>
  <c r="I260" i="4"/>
  <c r="J244" i="4"/>
  <c r="I244" i="4"/>
  <c r="I242" i="4" s="1"/>
  <c r="J212" i="4"/>
  <c r="I212" i="4"/>
  <c r="J217" i="4"/>
  <c r="I217" i="4"/>
  <c r="J177" i="4"/>
  <c r="O177" i="4" s="1"/>
  <c r="I177" i="4"/>
  <c r="J174" i="4"/>
  <c r="I174" i="4"/>
  <c r="I163" i="4" s="1"/>
  <c r="J171" i="4"/>
  <c r="I171" i="4"/>
  <c r="I145" i="4"/>
  <c r="I143" i="4" s="1"/>
  <c r="J151" i="4"/>
  <c r="I151" i="4"/>
  <c r="J145" i="4"/>
  <c r="J115" i="4"/>
  <c r="J90" i="4" s="1"/>
  <c r="I115" i="4"/>
  <c r="J96" i="4"/>
  <c r="I96" i="4"/>
  <c r="J46" i="4"/>
  <c r="J51" i="4"/>
  <c r="I51" i="4"/>
  <c r="I46" i="4" s="1"/>
  <c r="J29" i="4"/>
  <c r="J21" i="4"/>
  <c r="I21" i="4"/>
  <c r="I10" i="4" s="1"/>
  <c r="N8" i="5" l="1"/>
  <c r="M8" i="5"/>
  <c r="Q8" i="5"/>
  <c r="S273" i="4"/>
  <c r="V273" i="4" s="1"/>
  <c r="R294" i="4"/>
  <c r="U294" i="4" s="1"/>
  <c r="L242" i="4"/>
  <c r="R242" i="4" s="1"/>
  <c r="U242" i="4" s="1"/>
  <c r="O174" i="4"/>
  <c r="P151" i="4"/>
  <c r="P145" i="4"/>
  <c r="S145" i="4"/>
  <c r="V145" i="4" s="1"/>
  <c r="R145" i="4"/>
  <c r="U145" i="4" s="1"/>
  <c r="L143" i="4"/>
  <c r="R143" i="4" s="1"/>
  <c r="U143" i="4" s="1"/>
  <c r="R115" i="4"/>
  <c r="U115" i="4" s="1"/>
  <c r="P171" i="4"/>
  <c r="J163" i="4"/>
  <c r="S21" i="4"/>
  <c r="V21" i="4" s="1"/>
  <c r="P21" i="4"/>
  <c r="I9" i="4"/>
  <c r="J305" i="4"/>
  <c r="P305" i="4" s="1"/>
  <c r="P307" i="4"/>
  <c r="O10" i="4"/>
  <c r="S46" i="4"/>
  <c r="V46" i="4" s="1"/>
  <c r="P46" i="4"/>
  <c r="O46" i="4"/>
  <c r="O171" i="4"/>
  <c r="R46" i="4"/>
  <c r="U46" i="4" s="1"/>
  <c r="R51" i="4"/>
  <c r="U51" i="4" s="1"/>
  <c r="M212" i="4"/>
  <c r="O217" i="4"/>
  <c r="S217" i="4"/>
  <c r="V217" i="4" s="1"/>
  <c r="P177" i="4"/>
  <c r="V12" i="4"/>
  <c r="V10" i="4" s="1"/>
  <c r="O115" i="4"/>
  <c r="P115" i="4"/>
  <c r="S115" i="4"/>
  <c r="V115" i="4" s="1"/>
  <c r="M90" i="4"/>
  <c r="O151" i="4"/>
  <c r="O305" i="4"/>
  <c r="L163" i="4"/>
  <c r="R163" i="4" s="1"/>
  <c r="U163" i="4" s="1"/>
  <c r="O273" i="4"/>
  <c r="J143" i="4"/>
  <c r="J9" i="4" s="1"/>
  <c r="M10" i="4"/>
  <c r="O294" i="4"/>
  <c r="M143" i="4"/>
  <c r="M163" i="4"/>
  <c r="M242" i="4"/>
  <c r="O12" i="4"/>
  <c r="O29" i="4"/>
  <c r="S244" i="4"/>
  <c r="V244" i="4" s="1"/>
  <c r="O51" i="4"/>
  <c r="O260" i="4"/>
  <c r="O244" i="4"/>
  <c r="P51" i="4"/>
  <c r="S307" i="4"/>
  <c r="V307" i="4" s="1"/>
  <c r="S171" i="4"/>
  <c r="V171" i="4" s="1"/>
  <c r="S151" i="4"/>
  <c r="V151" i="4" s="1"/>
  <c r="S51" i="4"/>
  <c r="V51" i="4" s="1"/>
  <c r="R90" i="4"/>
  <c r="U90" i="4" s="1"/>
  <c r="P260" i="4"/>
  <c r="R12" i="4"/>
  <c r="P12" i="4"/>
  <c r="P294" i="4"/>
  <c r="P174" i="4"/>
  <c r="O15" i="10"/>
  <c r="R15" i="10"/>
  <c r="U15" i="10" s="1"/>
  <c r="O78" i="10"/>
  <c r="N78" i="10"/>
  <c r="Q11" i="10"/>
  <c r="K10" i="10"/>
  <c r="Q18" i="10"/>
  <c r="T18" i="10" s="1"/>
  <c r="N18" i="10"/>
  <c r="N39" i="10"/>
  <c r="Q39" i="10"/>
  <c r="T39" i="10" s="1"/>
  <c r="O11" i="10"/>
  <c r="L10" i="10"/>
  <c r="O37" i="10"/>
  <c r="R37" i="10"/>
  <c r="U37" i="10" s="1"/>
  <c r="N37" i="10"/>
  <c r="Q75" i="10"/>
  <c r="T75" i="10" s="1"/>
  <c r="N75" i="10"/>
  <c r="R78" i="10"/>
  <c r="U78" i="10" s="1"/>
  <c r="E80" i="10"/>
  <c r="E79" i="10" s="1"/>
  <c r="N11" i="10"/>
  <c r="I65" i="10"/>
  <c r="L65" i="10" s="1"/>
  <c r="L75" i="10"/>
  <c r="R17" i="10"/>
  <c r="U17" i="10" s="1"/>
  <c r="O17" i="10"/>
  <c r="R36" i="10"/>
  <c r="U36" i="10" s="1"/>
  <c r="O36" i="10"/>
  <c r="R74" i="10"/>
  <c r="U74" i="10" s="1"/>
  <c r="O74" i="10"/>
  <c r="R77" i="10"/>
  <c r="U77" i="10" s="1"/>
  <c r="N84" i="10"/>
  <c r="O14" i="10"/>
  <c r="H10" i="10"/>
  <c r="Q17" i="10"/>
  <c r="T17" i="10" s="1"/>
  <c r="N17" i="10"/>
  <c r="N36" i="10"/>
  <c r="N38" i="10"/>
  <c r="Q38" i="10"/>
  <c r="T38" i="10" s="1"/>
  <c r="O55" i="10"/>
  <c r="N46" i="10" s="1"/>
  <c r="H65" i="10"/>
  <c r="K65" i="10" s="1"/>
  <c r="Q87" i="10"/>
  <c r="T87" i="10" s="1"/>
  <c r="N87" i="10"/>
  <c r="R87" i="10"/>
  <c r="U87" i="10" s="1"/>
  <c r="O87" i="10"/>
  <c r="R18" i="10"/>
  <c r="U18" i="10" s="1"/>
  <c r="O18" i="10"/>
  <c r="R80" i="10"/>
  <c r="U80" i="10" s="1"/>
  <c r="O80" i="10"/>
  <c r="R11" i="10"/>
  <c r="N15" i="10"/>
  <c r="G46" i="10"/>
  <c r="G9" i="10" s="1"/>
  <c r="N77" i="10"/>
  <c r="N80" i="10"/>
  <c r="R84" i="10"/>
  <c r="U84" i="10" s="1"/>
  <c r="O84" i="10"/>
  <c r="Q93" i="10"/>
  <c r="T93" i="10" s="1"/>
  <c r="Q21" i="10"/>
  <c r="T21" i="10" s="1"/>
  <c r="N21" i="10"/>
  <c r="R24" i="10"/>
  <c r="U24" i="10" s="1"/>
  <c r="E37" i="10"/>
  <c r="O103" i="10"/>
  <c r="N103" i="10"/>
  <c r="K16" i="10"/>
  <c r="N23" i="10"/>
  <c r="O38" i="10"/>
  <c r="R38" i="10"/>
  <c r="U38" i="10" s="1"/>
  <c r="E70" i="10"/>
  <c r="E65" i="10" s="1"/>
  <c r="O79" i="10"/>
  <c r="R79" i="10"/>
  <c r="U79" i="10" s="1"/>
  <c r="E55" i="10"/>
  <c r="E46" i="10" s="1"/>
  <c r="O21" i="10"/>
  <c r="K55" i="10"/>
  <c r="N101" i="10"/>
  <c r="E11" i="10"/>
  <c r="I10" i="10"/>
  <c r="N60" i="10"/>
  <c r="O101" i="10"/>
  <c r="H109" i="1"/>
  <c r="G109" i="1"/>
  <c r="D109" i="1"/>
  <c r="N101" i="1"/>
  <c r="M101" i="1"/>
  <c r="N94" i="1"/>
  <c r="M94" i="1"/>
  <c r="N93" i="1"/>
  <c r="M93" i="1"/>
  <c r="D93" i="1"/>
  <c r="N84" i="1"/>
  <c r="M84" i="1"/>
  <c r="N87" i="1"/>
  <c r="M87" i="1"/>
  <c r="M65" i="1"/>
  <c r="N60" i="1"/>
  <c r="M60" i="1"/>
  <c r="N55" i="1"/>
  <c r="N56" i="1"/>
  <c r="M56" i="1"/>
  <c r="M55" i="1"/>
  <c r="G46" i="1"/>
  <c r="H46" i="1"/>
  <c r="G15" i="1"/>
  <c r="D112" i="1"/>
  <c r="D103" i="1"/>
  <c r="E79" i="1"/>
  <c r="D75" i="1"/>
  <c r="G75" i="1"/>
  <c r="D70" i="1"/>
  <c r="D60" i="1"/>
  <c r="E57" i="1"/>
  <c r="D57" i="1"/>
  <c r="G55" i="1"/>
  <c r="D55" i="1"/>
  <c r="D46" i="1" s="1"/>
  <c r="D53" i="1"/>
  <c r="D37" i="1"/>
  <c r="D21" i="1"/>
  <c r="D17" i="1" s="1"/>
  <c r="D11" i="1"/>
  <c r="D15" i="1"/>
  <c r="D13" i="1"/>
  <c r="L9" i="4" l="1"/>
  <c r="S10" i="4"/>
  <c r="U12" i="4"/>
  <c r="U10" i="4" s="1"/>
  <c r="U9" i="4" s="1"/>
  <c r="R10" i="4"/>
  <c r="R9" i="4" s="1"/>
  <c r="O143" i="4"/>
  <c r="S143" i="4"/>
  <c r="V143" i="4" s="1"/>
  <c r="P143" i="4"/>
  <c r="S90" i="4"/>
  <c r="P90" i="4"/>
  <c r="O90" i="4"/>
  <c r="O163" i="4"/>
  <c r="P163" i="4"/>
  <c r="S163" i="4"/>
  <c r="V163" i="4" s="1"/>
  <c r="S242" i="4"/>
  <c r="V242" i="4" s="1"/>
  <c r="P242" i="4"/>
  <c r="O242" i="4"/>
  <c r="M9" i="4"/>
  <c r="P10" i="4"/>
  <c r="O212" i="4"/>
  <c r="P212" i="4"/>
  <c r="S212" i="4"/>
  <c r="V212" i="4" s="1"/>
  <c r="O75" i="10"/>
  <c r="R75" i="10"/>
  <c r="U75" i="10" s="1"/>
  <c r="T11" i="10"/>
  <c r="T10" i="10" s="1"/>
  <c r="Q10" i="10"/>
  <c r="L9" i="10"/>
  <c r="O9" i="10" s="1"/>
  <c r="O10" i="10"/>
  <c r="O65" i="10"/>
  <c r="R65" i="10"/>
  <c r="U65" i="10" s="1"/>
  <c r="I9" i="10"/>
  <c r="E10" i="10"/>
  <c r="E9" i="10" s="1"/>
  <c r="Q55" i="10"/>
  <c r="T55" i="10" s="1"/>
  <c r="U11" i="10"/>
  <c r="U10" i="10" s="1"/>
  <c r="R10" i="10"/>
  <c r="R9" i="10" s="1"/>
  <c r="N16" i="10"/>
  <c r="Q16" i="10"/>
  <c r="T16" i="10" s="1"/>
  <c r="N65" i="10"/>
  <c r="Q65" i="10"/>
  <c r="T65" i="10" s="1"/>
  <c r="N104" i="1"/>
  <c r="M104" i="1"/>
  <c r="N103" i="1"/>
  <c r="M103" i="1"/>
  <c r="N81" i="1"/>
  <c r="N80" i="1"/>
  <c r="M81" i="1"/>
  <c r="M80" i="1"/>
  <c r="N79" i="1"/>
  <c r="M79" i="1"/>
  <c r="N78" i="1"/>
  <c r="M78" i="1"/>
  <c r="N77" i="1"/>
  <c r="M77" i="1"/>
  <c r="M75" i="1"/>
  <c r="N74" i="1"/>
  <c r="M74" i="1"/>
  <c r="N73" i="1"/>
  <c r="M73" i="1"/>
  <c r="N71" i="1"/>
  <c r="M71" i="1"/>
  <c r="M39" i="1"/>
  <c r="M38" i="1"/>
  <c r="M37" i="1"/>
  <c r="G70" i="1"/>
  <c r="G65" i="1"/>
  <c r="H65" i="1"/>
  <c r="M36" i="1"/>
  <c r="M29" i="1"/>
  <c r="M25" i="1"/>
  <c r="M24" i="1"/>
  <c r="M23" i="1"/>
  <c r="M21" i="1"/>
  <c r="M18" i="1"/>
  <c r="M17" i="1"/>
  <c r="M16" i="1"/>
  <c r="M46" i="1"/>
  <c r="N39" i="1"/>
  <c r="N38" i="1"/>
  <c r="N37" i="1"/>
  <c r="H37" i="1"/>
  <c r="N36" i="1"/>
  <c r="N25" i="1"/>
  <c r="N24" i="1"/>
  <c r="N23" i="1"/>
  <c r="N21" i="1"/>
  <c r="H17" i="1"/>
  <c r="N17" i="1"/>
  <c r="N16" i="1"/>
  <c r="M15" i="1"/>
  <c r="N15" i="1"/>
  <c r="M14" i="1"/>
  <c r="N14" i="1"/>
  <c r="M12" i="1"/>
  <c r="N12" i="1"/>
  <c r="G11" i="1"/>
  <c r="H11" i="1"/>
  <c r="G10" i="1"/>
  <c r="H9" i="1"/>
  <c r="H10" i="1"/>
  <c r="G9" i="1"/>
  <c r="N70" i="1"/>
  <c r="H15" i="1"/>
  <c r="G16" i="1"/>
  <c r="G17" i="1"/>
  <c r="I9" i="1"/>
  <c r="N13" i="1"/>
  <c r="H103" i="1"/>
  <c r="G103" i="1"/>
  <c r="G79" i="1"/>
  <c r="H79" i="1"/>
  <c r="H75" i="1"/>
  <c r="H55" i="1"/>
  <c r="G37" i="1"/>
  <c r="E10" i="1"/>
  <c r="G23" i="1"/>
  <c r="G26" i="1"/>
  <c r="V90" i="4" l="1"/>
  <c r="V9" i="4" s="1"/>
  <c r="S9" i="4"/>
  <c r="P9" i="4"/>
  <c r="O9" i="4"/>
  <c r="U9" i="10"/>
  <c r="Q9" i="10"/>
  <c r="T9" i="10"/>
  <c r="N75" i="1"/>
  <c r="N65" i="1"/>
  <c r="M70" i="1"/>
  <c r="G13" i="1"/>
  <c r="J9" i="1" l="1"/>
  <c r="M10" i="1"/>
  <c r="K10" i="1"/>
  <c r="N11" i="1"/>
  <c r="D115" i="1"/>
  <c r="D114" i="1"/>
  <c r="D113" i="1"/>
  <c r="F112" i="1"/>
  <c r="E112" i="1"/>
  <c r="D111" i="1"/>
  <c r="D110" i="1"/>
  <c r="F109" i="1"/>
  <c r="D108" i="1"/>
  <c r="D107" i="1"/>
  <c r="E106" i="1"/>
  <c r="D106" i="1"/>
  <c r="D105" i="1"/>
  <c r="D104" i="1"/>
  <c r="E103" i="1"/>
  <c r="D102" i="1"/>
  <c r="D101" i="1"/>
  <c r="D100" i="1"/>
  <c r="D99" i="1"/>
  <c r="D98" i="1"/>
  <c r="D97" i="1"/>
  <c r="D96" i="1"/>
  <c r="D95" i="1"/>
  <c r="D94" i="1"/>
  <c r="D92" i="1"/>
  <c r="D91" i="1"/>
  <c r="D90" i="1"/>
  <c r="D89" i="1"/>
  <c r="D88" i="1"/>
  <c r="D87" i="1"/>
  <c r="D86" i="1"/>
  <c r="D85" i="1"/>
  <c r="D84" i="1"/>
  <c r="D83" i="1"/>
  <c r="D82" i="1"/>
  <c r="D81" i="1"/>
  <c r="E80" i="1"/>
  <c r="D78" i="1"/>
  <c r="D77" i="1"/>
  <c r="D76" i="1"/>
  <c r="E75" i="1"/>
  <c r="D74" i="1"/>
  <c r="D73" i="1"/>
  <c r="D72" i="1"/>
  <c r="D71" i="1"/>
  <c r="E70" i="1"/>
  <c r="D69" i="1"/>
  <c r="D68" i="1" s="1"/>
  <c r="E68" i="1"/>
  <c r="D67" i="1"/>
  <c r="F66" i="1"/>
  <c r="D66" i="1"/>
  <c r="F65" i="1"/>
  <c r="D64" i="1"/>
  <c r="D63" i="1"/>
  <c r="F62" i="1"/>
  <c r="D62" i="1"/>
  <c r="D61" i="1"/>
  <c r="D59" i="1"/>
  <c r="D58" i="1"/>
  <c r="D56" i="1"/>
  <c r="E55" i="1"/>
  <c r="D54" i="1"/>
  <c r="F53" i="1"/>
  <c r="D52" i="1"/>
  <c r="D51" i="1" s="1"/>
  <c r="E51" i="1"/>
  <c r="D50" i="1"/>
  <c r="F49" i="1"/>
  <c r="D49" i="1"/>
  <c r="D48" i="1"/>
  <c r="D47" i="1" s="1"/>
  <c r="E47" i="1"/>
  <c r="D45" i="1"/>
  <c r="D44" i="1"/>
  <c r="D43" i="1"/>
  <c r="D42" i="1"/>
  <c r="E41" i="1"/>
  <c r="E40" i="1"/>
  <c r="D39" i="1"/>
  <c r="D38" i="1"/>
  <c r="E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0" i="1"/>
  <c r="D19" i="1"/>
  <c r="D18" i="1"/>
  <c r="E17" i="1"/>
  <c r="D16" i="1"/>
  <c r="E15" i="1"/>
  <c r="D14" i="1"/>
  <c r="D12" i="1"/>
  <c r="E11" i="1"/>
  <c r="N10" i="1" l="1"/>
  <c r="K9" i="1"/>
  <c r="N9" i="1" s="1"/>
  <c r="M9" i="1" s="1"/>
  <c r="D10" i="1"/>
  <c r="D80" i="1"/>
  <c r="D79" i="1" s="1"/>
  <c r="D65" i="1" s="1"/>
  <c r="E65" i="1"/>
  <c r="F46" i="1"/>
  <c r="F9" i="1" s="1"/>
  <c r="E46" i="1"/>
  <c r="E9" i="1" s="1"/>
  <c r="D41" i="1"/>
  <c r="D40" i="1" s="1"/>
  <c r="C10" i="6"/>
  <c r="N29" i="1"/>
  <c r="O45" i="1"/>
  <c r="O9" i="1"/>
  <c r="D9" i="1" l="1"/>
  <c r="N53" i="1"/>
  <c r="M53" i="1"/>
  <c r="N18" i="1"/>
  <c r="M13" i="1"/>
  <c r="N45" i="1"/>
  <c r="M45" i="1" s="1"/>
  <c r="G34" i="1" l="1"/>
</calcChain>
</file>

<file path=xl/sharedStrings.xml><?xml version="1.0" encoding="utf-8"?>
<sst xmlns="http://schemas.openxmlformats.org/spreadsheetml/2006/main" count="3101" uniqueCount="1044">
  <si>
    <t>(Ñ³½³ñ ¹ñ³ÙÝ»ñáí)</t>
  </si>
  <si>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</si>
  <si>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</si>
  <si>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</si>
  <si>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</si>
  <si>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</si>
  <si>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</si>
  <si>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</si>
  <si>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/>
  </si>
  <si>
    <t>7100</t>
  </si>
  <si>
    <t>7131</t>
  </si>
  <si>
    <t>7136</t>
  </si>
  <si>
    <t>7145</t>
  </si>
  <si>
    <t>7146</t>
  </si>
  <si>
    <t>7300</t>
  </si>
  <si>
    <t>7321</t>
  </si>
  <si>
    <t>7322</t>
  </si>
  <si>
    <t>7331</t>
  </si>
  <si>
    <t>7332</t>
  </si>
  <si>
    <t>7400</t>
  </si>
  <si>
    <t>7412</t>
  </si>
  <si>
    <t>7415</t>
  </si>
  <si>
    <t>7421</t>
  </si>
  <si>
    <t>7422</t>
  </si>
  <si>
    <t>7431</t>
  </si>
  <si>
    <t>7441</t>
  </si>
  <si>
    <t>7442</t>
  </si>
  <si>
    <t>7451</t>
  </si>
  <si>
    <t xml:space="preserve">2025 թվական </t>
  </si>
  <si>
    <t xml:space="preserve">Ð³í»Éí³Í  N 2 </t>
  </si>
  <si>
    <t>Պատասխանատու ստորաբաժանումներ</t>
  </si>
  <si>
    <t>´³ÅÇÝ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</si>
  <si>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</si>
  <si>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</si>
  <si>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</si>
  <si>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ÀÜ¸²ØºÜÀ Ì²Êêºð</t>
  </si>
  <si>
    <t>2100</t>
  </si>
  <si>
    <t>01</t>
  </si>
  <si>
    <t>0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</si>
  <si>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</si>
  <si>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</si>
  <si>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</si>
  <si>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</si>
  <si>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áñÇó`</t>
  </si>
  <si>
    <t>2111</t>
  </si>
  <si>
    <t>úñ»Ýë¹Çñ ¨  ·áñÍ³¹Çñ Ù³ñÙÇÝÝ»ñ, å»ï³Ï³Ý Ï³é³í³ñáõÙ</t>
  </si>
  <si>
    <t>2113</t>
  </si>
  <si>
    <t>3</t>
  </si>
  <si>
    <t>²ñï³ùÇÝ Ñ³ñ³µ»ñáõÃÛáõÝÝ»ñ</t>
  </si>
  <si>
    <t>2130</t>
  </si>
  <si>
    <t>ÀÝ¹Ñ³Ýáõñ µÝáõÛÃÇ Í³é³ÛáõÃÛáõÝÝ»ñ</t>
  </si>
  <si>
    <t>2131</t>
  </si>
  <si>
    <t>2150</t>
  </si>
  <si>
    <t>5</t>
  </si>
  <si>
    <t>ÀÝ¹Ñ³Ýáõñ µÝáõÛÃÇ Ñ³Ýñ³ÛÇÝ Í³é³ÛáõÃÛáõÝÝ»ñÇ ·Íáí Ñ»ï³½áï³Ï³Ý ¨ Ý³Ë³·Í³ÛÇÝ ³ßË³ï³ÝùÝ»ñ</t>
  </si>
  <si>
    <t>2151</t>
  </si>
  <si>
    <t>2160</t>
  </si>
  <si>
    <t>6</t>
  </si>
  <si>
    <t>ÀÝ¹Ñ³Ýáõñ µÝáõÛÃÇ Ñ³Ýñ³ÛÇÝ Í³é³ÛáõÃÛáõÝÝ»ñ (³ÛÉ ¹³ë»ñÇÝ ãå³ïÏ³ÝáÕ)</t>
  </si>
  <si>
    <t>2161</t>
  </si>
  <si>
    <t>2200</t>
  </si>
  <si>
    <t>02</t>
  </si>
  <si>
    <t>ä²Þîä²ÜàôÂÚàôÜ</t>
  </si>
  <si>
    <t>2220</t>
  </si>
  <si>
    <t>2</t>
  </si>
  <si>
    <t>ø³Õ³ù³óÇ³Ï³Ý å³ßïå³ÝáõÃÛáõÝ</t>
  </si>
  <si>
    <t>2221</t>
  </si>
  <si>
    <t>2250</t>
  </si>
  <si>
    <t>ä³ßïå³ÝáõÃÛáõÝ (³ÛÉ ¹³ë»ñÇÝ ãå³ïÏ³ÝáÕ)</t>
  </si>
  <si>
    <t>2251</t>
  </si>
  <si>
    <t>2400</t>
  </si>
  <si>
    <t>04</t>
  </si>
  <si>
    <t>îÜîºê²Î²Ü Ð²ð²´ºðàôÂÚàôÜÜºð</t>
  </si>
  <si>
    <t>2410</t>
  </si>
  <si>
    <t>ÀÝ¹Ñ³Ýáõñ µÝáõÛÃÇ ïÝï»ë³Ï³Ý, ³é¨ïñ³ÛÇÝ ¨ ³ßË³ï³ÝùÇ ·Íáí Ñ³ñ³µ»ñáõÃÛáõÝÝ»ñ</t>
  </si>
  <si>
    <t>2411</t>
  </si>
  <si>
    <t>ÀÝ¹Ñ³Ýáõñ µÝáõÛÃÇ ïÝï»ë³Ï³Ý ¨ ³é¨ïñ³ÛÇÝ  Ñ³ñ³µ»ñáõÃÛáõÝÝ»ñ</t>
  </si>
  <si>
    <t>2420</t>
  </si>
  <si>
    <t>¶ÛáõÕ³ïÝï»ëáõÃÛáõÝ, ³Ýï³é³ÛÇÝ ïÝï»ëáõÃÛáõÝ, ÓÏÝáñëáõÃÛáõÝ ¨ áñëáñ¹áõÃÛáõÝ</t>
  </si>
  <si>
    <t>2424</t>
  </si>
  <si>
    <t>4</t>
  </si>
  <si>
    <t>2430</t>
  </si>
  <si>
    <t>ì³é»ÉÇù ¨ ¿Ý»ñ·»ïÇÏ³</t>
  </si>
  <si>
    <t>2435</t>
  </si>
  <si>
    <t>¾É»Ïïñ³¿Ý»ñ·Ç³</t>
  </si>
  <si>
    <t>2450</t>
  </si>
  <si>
    <t>îñ³Ýëåáñï</t>
  </si>
  <si>
    <t>2451</t>
  </si>
  <si>
    <t>Ö³Ý³å³ñÑ³ÛÇÝ ïñ³Ýëåáñï</t>
  </si>
  <si>
    <t>2455</t>
  </si>
  <si>
    <t>ÊáÕáí³Ï³ß³ñ³ÛÇÝ ¨ ³ÛÉ ïñ³Ýëåáñï</t>
  </si>
  <si>
    <t>2470</t>
  </si>
  <si>
    <t>7</t>
  </si>
  <si>
    <t>²ÛÉ µÝ³·³í³éÝ»ñ</t>
  </si>
  <si>
    <t>2473</t>
  </si>
  <si>
    <t>¼µáë³ßñçáõÃÛáõÝ</t>
  </si>
  <si>
    <t>2490</t>
  </si>
  <si>
    <t>9</t>
  </si>
  <si>
    <t>îÝï»ë³Ï³Ý Ñ³ñ³µ»ñáõÃÛáõÝÝ»ñ (³ÛÉ ¹³ë»ñÇÝ ãå³ïÏ³ÝáÕ)</t>
  </si>
  <si>
    <t>2491</t>
  </si>
  <si>
    <t>2500</t>
  </si>
  <si>
    <t>05</t>
  </si>
  <si>
    <t>Þðæ²Î²  ØÆæ²ì²ÚðÆ ä²Þîä²ÜàôÂÚàôÜ</t>
  </si>
  <si>
    <t>2510</t>
  </si>
  <si>
    <t>²Õµ³Ñ³ÝáõÙ</t>
  </si>
  <si>
    <t>2511</t>
  </si>
  <si>
    <t>2520</t>
  </si>
  <si>
    <t>Î»Õï³çñ»ñÇ Ñ»é³óáõÙ</t>
  </si>
  <si>
    <t>2521</t>
  </si>
  <si>
    <t>2530</t>
  </si>
  <si>
    <t>Þñç³Ï³ ÙÇç³í³ÛñÇ ³ÕïáïÙ³Ý ¹»Ù å³Ûù³ñ</t>
  </si>
  <si>
    <t>2531</t>
  </si>
  <si>
    <t>ú¹Ç ³ÕïáïÙ³Ý ¹»Ù å³Ûù³ñ</t>
  </si>
  <si>
    <t>2560</t>
  </si>
  <si>
    <t>Þñç³Ï³ ÙÇç³í³ÛñÇ å³ßïå³ÝáõÃÛáõÝ  (³ÛÉ ¹³ë»ñÇÝ ãå³ïÏ³ÝáÕ)</t>
  </si>
  <si>
    <t>2561</t>
  </si>
  <si>
    <t>2600</t>
  </si>
  <si>
    <t>06</t>
  </si>
  <si>
    <t>´Ü²Î²ð²Ü²ÚÆÜ ÞÆÜ²ð²ðàôÂÚàôÜ ºì ÎàØàôÜ²È Ì²è²ÚàôÂÚàôÜÜºð</t>
  </si>
  <si>
    <t>2610</t>
  </si>
  <si>
    <t>´Ý³Ï³ñ³Ý³ÛÇÝ ßÇÝ³ñ³ñáõÃÛáõÝ</t>
  </si>
  <si>
    <t>2611</t>
  </si>
  <si>
    <t>2640</t>
  </si>
  <si>
    <t>öáÕáóÝ»ñÇ Éáõë³íáñáõÙ</t>
  </si>
  <si>
    <t>2641</t>
  </si>
  <si>
    <t>2650</t>
  </si>
  <si>
    <t>´Ý³Ï³ñ³Ý³ÛÇÝ ßÇÝ³ñ³ñáõÃÛ³Ý ¨ ÏáÙáõÝ³É Í³é³ÛáõÃÛáõÝÝ»ñÇ ·Íáí Ñ»ï³½áï³Ï³Ý ¨ Ý³Ë³·Í³ÛÇÝ ³ßË³ï³ÝùÝ»ñ</t>
  </si>
  <si>
    <t>2651</t>
  </si>
  <si>
    <t>2660</t>
  </si>
  <si>
    <t>´Ý³Ï³ñ³Ý³ÛÇÝ ßÇÝ³ñ³ñáõÃÛ³Ý ¨ ÏáÙáõÝ³É Í³é³ÛáõÃÛáõÝÝ»ñ  (³ÛÉ ¹³ë»ñÇÝ ãå³ïÏ³ÝáÕ)</t>
  </si>
  <si>
    <t>2661</t>
  </si>
  <si>
    <t>2700</t>
  </si>
  <si>
    <t>07</t>
  </si>
  <si>
    <t>²èàÔæ²ä²ÐàôÂÚàôÜ</t>
  </si>
  <si>
    <t>2710</t>
  </si>
  <si>
    <t>´ÅßÏ³Ï³Ý ³åñ³ÝùÝ»ñ, ë³ñù»ñ ¨ ë³ñù³íáñáõÙÝ»ñ</t>
  </si>
  <si>
    <t>2711</t>
  </si>
  <si>
    <t>¸»Õ³·áñÍ³Ï³Ý ³åñ³ÝùÝ»ñ</t>
  </si>
  <si>
    <t>2760</t>
  </si>
  <si>
    <t>²éáÕç³å³ÑáõÃÛáõÝ (³ÛÉ ¹³ë»ñÇÝ ãå³ïÏ³ÝáÕ)</t>
  </si>
  <si>
    <t>2761</t>
  </si>
  <si>
    <t>²éáÕç³å³Ñ³Ï³Ý Ñ³ñ³ÏÇó Í³é³ÛáõÃÛáõÝÝ»ñ ¨ Íñ³·ñ»ñ</t>
  </si>
  <si>
    <t>2800</t>
  </si>
  <si>
    <t>08</t>
  </si>
  <si>
    <t>Ð²Ü¶Æêî, ØÞ²ÎàôÚÂ ºì ÎðàÜ</t>
  </si>
  <si>
    <t>2810</t>
  </si>
  <si>
    <t>Ð³Ý·ëïÇ ¨ ëåáñïÇ Í³é³ÛáõÃÛáõÝÝ»ñ</t>
  </si>
  <si>
    <t>2811</t>
  </si>
  <si>
    <t>2820</t>
  </si>
  <si>
    <t>Øß³ÏáõÃ³ÛÇÝ Í³é³ÛáõÃÛáõÝÝ»ñ</t>
  </si>
  <si>
    <t>2821</t>
  </si>
  <si>
    <t>¶ñ³¹³ñ³ÝÝ»ñ</t>
  </si>
  <si>
    <t>2822</t>
  </si>
  <si>
    <t>Â³Ý·³ñ³ÝÝ»ñ ¨ óáõó³ëñ³ÑÝ»ñ</t>
  </si>
  <si>
    <t>2823</t>
  </si>
  <si>
    <t>Øß³ÏáõÛÃÇ ïÝ»ñ, ³ÏáõÙµÝ»ñ, Ï»ÝïñáÝÝ»ñ</t>
  </si>
  <si>
    <t>2824</t>
  </si>
  <si>
    <t>²ÛÉ Ùß³ÏáõÃ³ÛÇÝ Ï³½Ù³Ï»ñåáõÃÛáõÝÝ»ñ</t>
  </si>
  <si>
    <t>2825</t>
  </si>
  <si>
    <t>²ñí»ëï</t>
  </si>
  <si>
    <t>2827</t>
  </si>
  <si>
    <t>Ðáõß³ñÓ³ÝÝ»ñÇ ¨ Ùß³ÏáõÃ³ÛÇÝ ³ñÅ»ùÝ»ñÇ í»ñ³Ï³Ý·ÝáõÙ ¨ å³Ñå³ÝáõÙ</t>
  </si>
  <si>
    <t>2840</t>
  </si>
  <si>
    <t>ÎñáÝ³Ï³Ý ¨ Ñ³ë³ñ³Ï³Ï³Ý  ³ÛÉ Í³é³ÛáõÃÛáõÝÝ»ñ</t>
  </si>
  <si>
    <t>2841</t>
  </si>
  <si>
    <t>ºñÇï³ë³ñ¹³Ï³Ý Íñ³·ñ»ñ</t>
  </si>
  <si>
    <t>2843</t>
  </si>
  <si>
    <t>ÎñáÝ³Ï³Ý ¨ Ñ³ë³ñ³Ï³Ï³Ý ³ÛÉ Í³é³ÛáõÃÛáõÝÝ»ñ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</si>
  <si>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</si>
  <si>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</si>
  <si>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</si>
  <si>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</si>
  <si>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</si>
  <si>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</si>
  <si>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</si>
  <si>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2912</t>
  </si>
  <si>
    <t>î³ññ³Ï³Ý ÁÝ¹Ñ³Ýáõñ ÏñÃáõÃÛáõÝ</t>
  </si>
  <si>
    <t>2920</t>
  </si>
  <si>
    <t>ØÇçÝ³Ï³ñ· ÁÝ¹Ñ³Ýáõñ ÏñÃáõÃÛáõÝ</t>
  </si>
  <si>
    <t>2921</t>
  </si>
  <si>
    <t>ÐÇÙÝ³Ï³Ý ÁÝ¹Ñ³Ýáõñ ÏñÃáõÃÛáõÝ</t>
  </si>
  <si>
    <t>2922</t>
  </si>
  <si>
    <t>ØÇçÝ³Ï³ñ· (ÉñÇí)  ÁÝ¹Ñ³Ýáõñ ÏñÃáõÃÛáõÝ</t>
  </si>
  <si>
    <t>2950</t>
  </si>
  <si>
    <t>Àëï Ù³Ï³ñ¹³ÏÝ»ñÇ ã¹³ë³Ï³ñ·íáÕ ÏñÃáõÃÛáõÝ</t>
  </si>
  <si>
    <t>2951</t>
  </si>
  <si>
    <t>²ñï³¹åñáó³Ï³Ý ¹³ëïÇ³ñ³ÏáõÃÛáõÝ</t>
  </si>
  <si>
    <t>2960</t>
  </si>
  <si>
    <t>ÎñÃáõÃÛ³ÝÁ ïñ³Ù³¹ñíáÕ ûÅ³Ý¹³Ï Í³é³ÛáõÃÛáõÝÝ»ñ</t>
  </si>
  <si>
    <t>2961</t>
  </si>
  <si>
    <t>3000</t>
  </si>
  <si>
    <t>10</t>
  </si>
  <si>
    <t>êàòÆ²È²Î²Ü ä²Þîä²ÜàôÂÚàôÜ</t>
  </si>
  <si>
    <t>3030</t>
  </si>
  <si>
    <t>Ð³ñ³½³ïÇÝ Ïáñóñ³Í ³ÝÓÇÝù</t>
  </si>
  <si>
    <t>3031</t>
  </si>
  <si>
    <t>3040</t>
  </si>
  <si>
    <t>ÀÝï³ÝÇùÇ ³Ý¹³ÙÝ»ñ ¨ ½³í³ÏÝ»ñ</t>
  </si>
  <si>
    <t>3041</t>
  </si>
  <si>
    <t>3070</t>
  </si>
  <si>
    <t>êáóÇ³É³Ï³Ý Ñ³ïáõÏ ³ñïáÝáõÃÛáõÝÝ»ñ (³ÛÉ ¹³ë»ñÇÝ ãå³ïÏ³ÝáÕ)</t>
  </si>
  <si>
    <t>3071</t>
  </si>
  <si>
    <t>3090</t>
  </si>
  <si>
    <t>êáóÇ³É³Ï³Ý å³ßïå³ÝáõÃÛáõÝ (³ÛÉ ¹³ë»ñÇÝ ãå³ïÏ³ÝáÕ)</t>
  </si>
  <si>
    <t>3092</t>
  </si>
  <si>
    <t>êáóÇ³É³Ï³Ý å³ßïå³ÝáõÃÛ³ÝÁ ïñ³Ù³¹ñíáÕ ûÅ³Ý¹³Ï Í³é³ÛáõÃÛáõÝÝ»ñ (³ÛÉ ¹³ë»ñÇÝ ãå³ïÏ³ÝáÕ)</t>
  </si>
  <si>
    <t>3100</t>
  </si>
  <si>
    <t>11</t>
  </si>
  <si>
    <t>ÐÆØÜ²Î²Ü ´²ÄÆÜÜºðÆÜ â¸²êìàÔ ä²Ðàôêî²ÚÆÜ üàÜ¸ºð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</si>
  <si>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</si>
  <si>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</si>
  <si>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</si>
  <si>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</si>
  <si>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´Ûáõç»ï³ÛÇÝ Í³Ëë»ñÇ ïÝï»ë³·Çï³Ï³Ý ¹³ë³Ï³ñ·Ù³Ý Ñá¹í³ÍÝ»ñÇ ³Ýí³ÝáõÙÝ»ñÁ</t>
  </si>
  <si>
    <t>NN</t>
  </si>
  <si>
    <t>x</t>
  </si>
  <si>
    <t>4111</t>
  </si>
  <si>
    <t>- ²ßË³ïáÕÝ»ñÇ ³ßË³ï³í³ñÓ»ñ ¨ Ñ³í»É³í×³ñÝ»ñ</t>
  </si>
  <si>
    <t>4112</t>
  </si>
  <si>
    <t>- ä³ñ·¨³ïñáõÙÝ»ñ, ¹ñ³Ù³Ï³Ý Ëñ³ËáõëáõÙÝ»ñ ¨ Ñ³ïáõÏ í×³ñÝ»ñ</t>
  </si>
  <si>
    <t>4212</t>
  </si>
  <si>
    <t>- ¾Ý»ñ·»ïÇÏ Í³é³ÛáõÃÛáõÝÝ»ñ</t>
  </si>
  <si>
    <t>4213</t>
  </si>
  <si>
    <t>- ÎáÙáõÝ³É Í³é³ÛáõÃÛáõÝÝ»ñ</t>
  </si>
  <si>
    <t>4214</t>
  </si>
  <si>
    <t>- Î³åÇ Í³é³ÛáõÃÛáõÝÝ»ñ</t>
  </si>
  <si>
    <t>4215</t>
  </si>
  <si>
    <t>- ²å³Ñáí³·ñ³Ï³Ý Í³Ëë»ñ</t>
  </si>
  <si>
    <t>4216</t>
  </si>
  <si>
    <t>- ¶áõÛùÇ ¨ ë³ñù³íáñáõÙÝ»ñÇ í³ñÓ³Ï³ÉáõÃÛáõÝ</t>
  </si>
  <si>
    <t>4221</t>
  </si>
  <si>
    <t>- Ü»ñùÇÝ ·áñÍáõÕáõÙÝ»ñ</t>
  </si>
  <si>
    <t>4222</t>
  </si>
  <si>
    <t>- ²ñï³ë³ÑÙ³ÝÛ³Ý ·áñÍáõÕáõÙÝ»ñÇ ·Íáí Í³Ëë»ñ</t>
  </si>
  <si>
    <t>4231</t>
  </si>
  <si>
    <t>- ì³ñã³Ï³Ý Í³é³ÛáõÃÛáõÝÝ»ñ</t>
  </si>
  <si>
    <t>4232</t>
  </si>
  <si>
    <t>- Ð³Ù³Ï³ñ·ã³ÛÇÝ Í³é³ÛáõÃÛáõÝÝ»ñ</t>
  </si>
  <si>
    <t>4233</t>
  </si>
  <si>
    <t>- ²ßË³ï³Ï³½ÙÇ Ù³ëÝ³·Çï³Ï³Ý ½³ñ·³óÙ³Ý Í³é³ÛáõÃÛáõÝÝ»ñ</t>
  </si>
  <si>
    <t>4234</t>
  </si>
  <si>
    <t>- î»Õ»Ï³ïí³Ï³Ý Í³é³ÛáõÃÛáõÝÝ»ñ</t>
  </si>
  <si>
    <t>4235</t>
  </si>
  <si>
    <t>- Î³é³í³ñã³Ï³Ý Í³é³ÛáõÃÛáõÝÝ»ñ</t>
  </si>
  <si>
    <t>4237</t>
  </si>
  <si>
    <t>- Ü»ñÏ³Û³óáõóã³Ï³Ý Í³Ëë»ñ</t>
  </si>
  <si>
    <t>- ÀÝ¹Ñ³Ýáõñ µÝáõÛÃÇ ³ÛÉ Í³é³ÛáõÃÛáõÝÝ»ñ</t>
  </si>
  <si>
    <t>4239</t>
  </si>
  <si>
    <t>4241</t>
  </si>
  <si>
    <t>- Ø³ëÝ³·Çï³Ï³Ý Í³é³ÛáõÃÛáõÝÝ»ñ</t>
  </si>
  <si>
    <t>4251</t>
  </si>
  <si>
    <t>- Þ»Ýù»ñÇ ¨ Ï³éáõÛóÝ»ñÇ ÁÝÃ³óÇÏ Ýáñá·áõÙ ¨ å³Ñå³ÝáõÙ</t>
  </si>
  <si>
    <t>4252</t>
  </si>
  <si>
    <t>- Ø»ù»Ý³Ý»ñÇ ¨ ë³ñù³íáñáõÙÝ»ñÇ ÁÝÃ³óÇÏ Ýáñá·áõÙ ¨ å³Ñå³ÝáõÙ</t>
  </si>
  <si>
    <t>4261</t>
  </si>
  <si>
    <t>- ¶ñ³ë»ÝÛ³Ï³ÛÇÝ ÝÛáõÃ»ñ ¨ Ñ³·áõëï</t>
  </si>
  <si>
    <t>4264</t>
  </si>
  <si>
    <t>- îñ³Ýëåáñï³ÛÇÝ ÝÛáõÃ»ñ</t>
  </si>
  <si>
    <t>4267</t>
  </si>
  <si>
    <t>- Î»Ýó³Õ³ÛÇÝ ¨ Ñ³Ýñ³ÛÇÝ ëÝÝ¹Ç ÝÛáõÃ»ñ</t>
  </si>
  <si>
    <t>- Ð³ïáõÏ Ýå³ï³Ï³ÛÇÝ ³ÛÉ ÝÛáõÃ»ñ</t>
  </si>
  <si>
    <t>4269</t>
  </si>
  <si>
    <t>- ²ñï³ùÇÝ í³ñÏ»ñÇ ·Íáí ïáÏáë³í×³ñÝ»ñ</t>
  </si>
  <si>
    <t>4422</t>
  </si>
  <si>
    <t>4411</t>
  </si>
  <si>
    <t>- êáõµëÇ¹Ç³Ý»ñ áã ýÇÝ³Ýë³Ï³Ý å»ï³Ï³Ý (Ñ³Ù³ÛÝù³ÛÇÝ) Ï³½Ù³Ï»ñåáõÃÛáõÝÝ»ñÇÝ</t>
  </si>
  <si>
    <t>4511</t>
  </si>
  <si>
    <t>4421</t>
  </si>
  <si>
    <t>- êáõµëÇ¹Ç³Ý»ñ áã  å»ï³Ï³Ý (áã Ñ³Ù³ÛÝù³ÛÇÝ) áã ýÇÝ³Ýë³Ï³Ý Ï³½Ù³Ï»ñåáõÃÛáõÝÝ»ñÇÝ</t>
  </si>
  <si>
    <t>4521</t>
  </si>
  <si>
    <t>- ÀÝÃ³óÇÏ ¹ñ³Ù³ßÝáñÑÝ»ñ å»ï³Ï³Ý ¨ Ñ³Ù³ÛÝùÝ»ñÇ  áã ³é¨ïñ³ÛÇÝ Ï³½Ù³Ï»ñåáõÃÛáõÝÝ»ñÇÝ</t>
  </si>
  <si>
    <t>4637</t>
  </si>
  <si>
    <t>- ÀÝÃ³óÇÏ ¹ñ³Ù³ßÝáñÑÝ»ñ å»ï³Ï³Ý ¨ Ñ³Ù³ÛÝù³ÛÇÝ  ³é¨ïñ³ÛÇÝ Ï³½Ù³Ï»ñåáõÃÛáõÝÝ»ñÇÝ</t>
  </si>
  <si>
    <t>4638</t>
  </si>
  <si>
    <t>- ²ÛÉ ÁÝÃ³óÇÏ ¹ñ³Ù³ßÝáñÑÝ»ñ</t>
  </si>
  <si>
    <t>4639</t>
  </si>
  <si>
    <t>- ²ÛÉ Ï³åÇï³É ¹ñ³Ù³ßÝáñÑÝ»ñ</t>
  </si>
  <si>
    <t>4657</t>
  </si>
  <si>
    <t>- ´Ý³Ï³ñ³Ý³ÛÇÝ Ýå³ëïÝ»ñ µÛáõç»Çó</t>
  </si>
  <si>
    <t>4728</t>
  </si>
  <si>
    <t>- ²ÛÉ Ýå³ëïÝ»ñ µÛáõç»Çó</t>
  </si>
  <si>
    <t>4729</t>
  </si>
  <si>
    <t>4712</t>
  </si>
  <si>
    <t>- ÜíÇñ³ïíáõÃÛáõÝÝ»ñ ³ÛÉ ß³ÑáõÛÃ ãÑ»ï³åÝ¹áÕ Ï³½Ù³Ï»ñåáõÃÛáõÝÝ»ñÇÝ</t>
  </si>
  <si>
    <t>4819</t>
  </si>
  <si>
    <t>- ä³ñï³¹Çñ í×³ñÝ»ñ</t>
  </si>
  <si>
    <t>4823</t>
  </si>
  <si>
    <t>- ²ÛÉ Í³Ëë»ñ</t>
  </si>
  <si>
    <t>4861</t>
  </si>
  <si>
    <t>- ä³Ñáõëï³ÛÇÝ ÙÇçáóÝ»ñ</t>
  </si>
  <si>
    <t>4891</t>
  </si>
  <si>
    <t>5112</t>
  </si>
  <si>
    <t>- Þ»Ýù»ñÇ ¨ ßÇÝáõÃÛáõÝÝ»ñÇ Ï³éáõóáõÙ</t>
  </si>
  <si>
    <t>5113</t>
  </si>
  <si>
    <t>- Þ»Ýù»ñÇ ¨ ßÇÝáõÃÛáõÝÝ»ñÇ Ï³åÇï³É í»ñ³Ýáñá·áõÙ</t>
  </si>
  <si>
    <t>5121</t>
  </si>
  <si>
    <t>- îñ³Ýëåáñï³ÛÇÝ ë³ñù³íáñáõÙÝ»ñ</t>
  </si>
  <si>
    <t>5122</t>
  </si>
  <si>
    <t>- ì³ñã³Ï³Ý ë³ñù³íáñáõÙÝ»ñ</t>
  </si>
  <si>
    <t>- ²ÛÉ Ù»ù»Ý³Ý»ñ ¨ ë³ñù³íáñáõÙÝ»ñ</t>
  </si>
  <si>
    <t>5129</t>
  </si>
  <si>
    <t>5132</t>
  </si>
  <si>
    <t>- àã ÝÛáõÃ³Ï³Ý ÑÇÙÝ³Ï³Ý ÙÇçáóÝ»ñ</t>
  </si>
  <si>
    <t>5134</t>
  </si>
  <si>
    <t>- Ü³Ë³·Í³Ñ»ï³½áï³Ï³Ý Í³Ëë»ñ</t>
  </si>
  <si>
    <t>²ÜÞ²ðÄ ¶àôÚøÆ Æð²òàôØÆò Øàôîøºð</t>
  </si>
  <si>
    <t>8111</t>
  </si>
  <si>
    <t>Þ²ðÄ²Î²Ü ¶àôÚøÆ Æð²òàôØÆò Øàôîøºð</t>
  </si>
  <si>
    <t>8121</t>
  </si>
  <si>
    <t>ÐàÔÆ Æð²òàôØÆò Øàôîøºð</t>
  </si>
  <si>
    <t>8411</t>
  </si>
  <si>
    <t>8000</t>
  </si>
  <si>
    <t>ÀÜ¸²ØºÜÀ Ð²ìºÈàôð¸À Î²Ø ¸ºüÆòÆîÀ (ä²Î²êàôð¸À)</t>
  </si>
  <si>
    <t>9112</t>
  </si>
  <si>
    <t>6213</t>
  </si>
  <si>
    <t>9320</t>
  </si>
  <si>
    <t>9330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</si>
  <si>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</si>
  <si>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1. Î³é³í³ñÙ³Ý Ù³ñÙÝÇ å³Ñå³ÝáõÙ</t>
  </si>
  <si>
    <t>2. ì³ñã³Ï³Ý ûµÛ»ÏïÝ»ñÇ Ï³éáõóáõÙ ¨ ÑÇÙÝ³Ýáñá·áõÙ</t>
  </si>
  <si>
    <t>1. ºñ¨³Ý ù³Õ³ùÇÝ ÙÇç³½·³ÛÇÝ í³ñÏ³ÝÇß ßÝáñÑ»Éáõ Í³é³ÛáõÃÛáõÝÝ»ñÇ ¹ÇÙ³ó í×³ñÙ³Ý Í³Ëë»ñ</t>
  </si>
  <si>
    <t>1. ø³Õ³ù³óÇ³Ï³Ý Ï³óáõÃÛ³Ý ³Ïï»ñÇ ·ñ³ÝóÙ³Ý Í³é³ÛáõÃÛ³Ý ·áñÍáõÝ»áõÃÛ³Ý Ï³½Ù³Ï»ñåáõÙ (å³ïíÇñ³Ïí³Í ÉÇ³½áñáõÃÛáõÝÝ»ñ)</t>
  </si>
  <si>
    <t>1. Ü³Ë³·Í³ÛÇÝ ³ßË³ï³ÝùÝ»ñ</t>
  </si>
  <si>
    <t>2. ºñ¨³Ý ù³Õ³ùÇ ·ÉË³íáñ Ñ³ï³Ï³·ÍÇ Çñ³Ï³Ý³óÙ³Ý í»ñÉáõÍáõÃÛáõÝ</t>
  </si>
  <si>
    <t>3. ¶áïÇ³íáñÙ³Ý ¨ Ï³éáõó³å³ïÙ³Ý Ý³Ë³·Í»ñÇ Ùß³ÏáõÙ</t>
  </si>
  <si>
    <t>1. ¸ÇÙáõÙÝ»ñ, Ñ³Ûó³¹ÇÙáõÙÝ»ñ, ¹³ï³ñ³ÝÇ áñáßáõÙÝ»ñÇ ¨ í×ÇéÝ»ñÇ ¹»Ù í»ñ³ùÝÝÇã ¨ í×é³µ»Ï µáÕáùÝ»ñ Ý»ñÏ³Û³óÝ»ÉÇë ë³ÑÙ³Ýí³Í í×³ñáõÙÝ»ñ</t>
  </si>
  <si>
    <t>2. ¶áõÛùÇ ÝÏ³ïÙ³Ùµ Çñ³íáõÝùÝ»ñÇ ·ñ³ÝóÙ³Ý, ·Ý³Ñ³ïÙ³Ý  ¨ ï»Õ»Ï³ïíáõÃÛ³Ý ïñ³Ù³¹ñÙ³Ý Ñ»ï Ï³åí³Í í×³ñáõÙÝ»ñ</t>
  </si>
  <si>
    <t>1. ø³Õ³ù³óÇ³Ï³Ý å³ßïå³ÝáõÃÛ³ÝÝ ³ç³ÏóáõÃÛáõÝ</t>
  </si>
  <si>
    <t>1. ¼ÇÝ³å³ñïÝ»ñÇ Ñ³ßí³éÙ³Ý, ½áñ³ÏáãÇ, ½áñ³Ñ³í³ùÇ ¨ í³ñÅ³Ï³Ý Ñ³í³ùÝ»ñÇ Ï³½Ù³Ï»ñåÙ³ÝÝ ³ç³ÏóáõÃÛáõÝ</t>
  </si>
  <si>
    <t>2. ²ÛÉÁÝïñ³Ýù³ÛÇÝ ³ßË³ï³Ýù³ÛÇÝ Í³é³ÛáõÃÛ³Ý Çñ³Ï³Ý³óáõÙ</t>
  </si>
  <si>
    <t>1. Æñ³í³Ë³Ëï ßñçÇÏ ³é¨ïñÇ Ï»ïÁ Ï³Ù ïñ³Ýëåáñï³ÛÇÝ ÙÇçáóÁ Ñ³ïáõÏ ï³ñ³Íù ï»Õ³÷áËÙ³Ý ¨ å³Ñå³ÝÙ³Ý Í³é³ÛáõÃÛáõÝ</t>
  </si>
  <si>
    <t>2. ÆÝùÝ³Ï³Ù ï»Õ³¹ñí³Í ³é¨ïñÇ, Í³é³ÛáõÃÛáõÝÝ»ñÇ Ù³ïáõóÙ³Ý ûµÛ»ÏïÝ»ñÇ ³å³ÙáÝï³ÅÙ³Ý, ï»Õ³÷áËÙ³Ý ¨ å³Ñå³ÝÙ³Ý Í³é³ÛáõÃÛáõÝÝ»ñ</t>
  </si>
  <si>
    <t>1. ºíñáå³Ï³Ý Ý»ñ¹ñáõÙ³ÛÇÝ µ³ÝÏÇ ³ç³ÏóáõÃÛ³Ùµ Çñ³Ï³Ý³óíáÕ §ºñ¨³ÝÇ ¿Ý»ñ·³³ñ¹ÛáõÝ³í»ïáõÃÛ³Ý¦ Íñ³·Çñ</t>
  </si>
  <si>
    <t>2. ²ñ¨»ÉÛ³Ý ºíñáå³ÛÇ ¿Ý»ñ·³ËÝ³ÛáÕáõÃÛ³Ý ¨ µÝ³å³Ñå³Ý³Ï³Ý ·áñÍÁÝÏ»ñáõÃÛ³Ý ýáÝ¹Ç ³ç³ÏóáõÃÛ³Ùµ Çñ³Ï³Ý³óíáÕ §ºñ¨³ÝÇ ¿Ý»ñ·³³ñ¹ÛáõÝ³í»ïáõÃÛ³Ý¦ ¹ñ³Ù³ßÝáñÑ³ÛÇÝ Íñ³·Çñ</t>
  </si>
  <si>
    <t>3. §ºñ¨³ÝÇ ¿Ý»ñ·³³ñ¹ÛáõÝ³í»ïáõÃÛ³Ý¦ Íñ³·ñÇ Ñ³Ù³ýÇÝ³Ýë³íáñáõÙ</t>
  </si>
  <si>
    <t>1. ²ëý³Éï-µ»ïáÝÛ³  Í³ÍÏÇ í»ñ³Ýáñá·áõÙ ¨ å³Ñå³ÝáõÙ</t>
  </si>
  <si>
    <t>2. ²ëý³Éï-µ»ïáÝÛ³  Í³ÍÏÇ ÑÇÙÝ³Ýáñá·áõÙ</t>
  </si>
  <si>
    <t>3. º½ñ³ù³ñ»ñÇ í»ñ³Ýáñá·áõÙ</t>
  </si>
  <si>
    <t>4. Ð»Ý³å³ï»ñÇ í»ñ³Ýáñá·áõÙ</t>
  </si>
  <si>
    <t>5. Ð»ïÇáïÝ ³ÝóáõÙÝ»ñÇ Ï³éáõóáõÙ ¨ í»ñ³Ýáñá·áõÙ</t>
  </si>
  <si>
    <t>6. Î³Ùñç³ÛÇÝ Ï³éáõóí³ÍùÝ»ñÇ í»ñ³Ï³Ý·ÝáõÙ ¨ å³Ñå³ÝáõÙ</t>
  </si>
  <si>
    <t>7. Ðñ³½¹³Ý ÏÇñ×Ç ¨ ºñ¨³ÝÛ³Ý É×Ç µ³ñ»Ï³ñ·áõÙ</t>
  </si>
  <si>
    <t>8. Ø³ÛñáõÕÇÝ»ñÇ ¨ ÷áÕáóÝ»ñÇ í»ñ³Ï³éáõóáõÙ ¨ ÑÇÙÝ³Ýáñá·áõÙ</t>
  </si>
  <si>
    <t>9. öáÕáóÝ»ñÇ å³Ñå³ÝáõÙ »í ß³Ñ³·áñÍáõÙ</t>
  </si>
  <si>
    <t>10. ²íïáÏ³Û³Ý³ï»ÕÇ Ï³½Ù³Ï»ñåÙ³Ý Í³é³ÛáõÃÛáõÝ</t>
  </si>
  <si>
    <t>11. Â»ù³Ñ³ñÃ³ÏÝ»ñÇ Ï³éáõóáõÙ</t>
  </si>
  <si>
    <t>12. ²ëÇ³Ï³Ý µ³ÝÏÇ ³ç³ÏóáõÃÛ³Ùµ Çñ³Ï³Ý³óíáÕ ù³Õ³ù³ÛÇÝ »ÝÃ³Ï³éáõóí³ÍùÝ»ñÇ ¨ ù³Õ³ùÇ Ï³ÛáõÝ ½³ñ·³óÙ³Ý Ý»ñ¹ñáõÙ³ÛÇÝ Íñ³·ñÇ Ñ³Ù³Ï³ñ·áõÙ ¨ Ï³é³í³ñáõÙ (å³ïíÇñ³Ïí³Í ÉÇ³½áñáõÃÛáõÝÝ»ñ)</t>
  </si>
  <si>
    <t>13. öáÕáóÝ»ñÇ, Ññ³å³ñ³ÏÝ»ñÇ ¨ ³Û·ÇÝ»ñÇ Ï³Ñ³íáñáõÙ</t>
  </si>
  <si>
    <t>14. Ö³Ý³å³ñÑ³ÛÇÝ »ñÃ¨»ÏáõÃÛ³Ý ³Ýíï³Ý·áõÃÛ³Ý ³å³ÑáíáõÙ ¨ ×³Ý³å³ñÑ³ïñ³Ýëåáñï³ÛÇÝ å³ï³Ñ³ñÝ»ñÇ Ï³ÝË³ñ·»ÉáõÙ (å³ïíÇñ³Ïí³Í ÉÇ³½áñáõÃÛáõÝÝ»ñ)</t>
  </si>
  <si>
    <t>15. ²ëÇ³Ï³Ý µ³ÝÏÇ ³ç³ÏóáõÃÛ³Ùµ Çñ³Ï³Ý³óíáÕ ù³Õ³ù³ÛÇÝ »ÝÃ³Ï³éáõóí³ÍùÝ»ñÇ ¨ ù³Õ³ùÇ Ï³ÛáõÝ ½³ñ·³óÙ³Ý Ý»ñ¹ñáõÙ³ÛÇÝ Íñ³·Çñ  (å³ïíÇñ³Ïí³Í ÉÇ³½áñáõÃÛáõÝÝ»ñ)</t>
  </si>
  <si>
    <t>1. ì»ñ»É³ÏÝ»ñÇ ÑÇÙÝ³Ýáñá·áõÙ</t>
  </si>
  <si>
    <t>2. ºñ¨³ÝÇ Ù»ïñáåáÉÇï»ÝÇ ³ßË³ï³ÝùÝ»ñÇ Ï³½Ù³Ï»ñåáõÙ (å³ïíÇñ³Ïí³Í ÉÇ³½áñáõÃÛáõÝÝ»ñ)</t>
  </si>
  <si>
    <t>3. ì»ñ·»ïÝÛ³ ¿É»Ïïñ³ïñ³Ýëåáñïáí áõÕ¨áñ³÷áË³¹ñÙ³Ý Í³é³ÛáõÃÛáõÝ</t>
  </si>
  <si>
    <t>4. ºíñáå³Ï³Ý ÙÇáõÃÛ³Ý Ñ³ñ¨³ÝáõÃÛ³Ý Ý»ñ¹ñáõÙ³ÛÇÝ Íñ³·ñÇ ³ç³ÏóáõÃÛ³Ùµ Çñ³Ï³Ý³óíáÕ ºñ¨³ÝÇ Ù»ïñáåáÉÇï»ÝÇ í»ñ³Ï³éáõóÙ³Ý »ñÏñáñ¹ ¹ñ³Ù³ßÝáñÑ³ÛÇÝ Íñ³·Çñ (å³ïíÇñ³Ïí³Í ÉÇ³½áñáõÃÛáõÝÝ»ñ)</t>
  </si>
  <si>
    <t>5. ºíñáå³Ï³Ý Ý»ñ¹ñáõÙ³ÛÇÝ µ³ÝÏÇ ³ç³ÏóáõÃÛ³Ùµ Çñ³Ï³Ý³óíáÕ  ºñ¨³ÝÇ Ù»ïñáåáÉÇï»ÝÇ í»ñ³Ï³éáõóÙ³Ý »ñÏñáñ¹ Íñ³·Çñ (å³ïíÇñ³Ïí³Í ÉÇ³½áñáõÃÛáõÝÝ»ñ)</t>
  </si>
  <si>
    <t>6. ÊáÕáí³Ï³ß³ñ»ñÇ Ï³éáõóáõÙ ¨ í»ñ³Ï³éáõóáõÙ</t>
  </si>
  <si>
    <t>7. ì»ñ³Ï³éáõóÙ³Ý ¨ ½³ñ·³óÙ³Ý »íñáå³Ï³Ý µ³ÝÏÇ ³ç³ÏóáõÃÛ³Ùµ Çñ³Ï³Ý³óíáÕ ºñ¨³ÝÇ Ù»ïñáåáÉÇï»ÝÇ í»ñ³Ï³éáõóÙ³Ý »ñÏñáñ¹ Íñ³·Çñ (å³ïíÇñ³Ïí³Í ÉÇ³½áñáõÃÛáõÝÝ»ñ)</t>
  </si>
  <si>
    <t>8. ºñ¨³ÝÇ Ù»ïñáåáÉÇï»ÝÇ »ÝÃ³Ï³éáõóí³ÍùÝ»ñÇ Ýáñá·áõÙ(å³ïíÇñ³Ïí³Í ÉÇ³½áñáõÃÛáõÝÝ»ñ)</t>
  </si>
  <si>
    <t>1. ¼µáë³ßñçáõÃÛ³Ý ½³ñ·³óáõÙ</t>
  </si>
  <si>
    <t>1. ¸ñáßÝ»ñÇ ï»Õ³¹ñáõÙ</t>
  </si>
  <si>
    <t>2. ²ç³ÏóáõÃÛáõÝ Ñ³Ù³ÛÝù³ÛÇÝ Ï³½Ù³Ï»ñåáõÃÛáõÝÝ»ñÇÝ ÑáõÕ³ñÏ³íáñáõÃÛáõÝÝ»ñÇ Ñ»ï Ï³åí³Í ³Ýí×³ñ Í³é³ÛáõÃÛáõÝÝ»ñÇ Ù³ïáõóÙ³Ý  ¨ ·»ñ»½Ù³Ý³ïÝ»ñÇ å³Ñå³ÝÙ³Ý Ñ³Ù³ñ</t>
  </si>
  <si>
    <t>3. Î³é³í³ñÙ³Ý ¨ ï»Õ»Ï³ïí³Ï³Ý ï»ËÝáÉá·Ç³Ý»ñÇ ½³ñ·³óáõÙ</t>
  </si>
  <si>
    <t>4. ²ç³ÏóáõÃÛáõÝ Ñ³Ù³ÛÝù³ÛÇÝ ¨ áã Ñ³Ù³ÛÝù³ÛÇÝ Ï³½Ù³Ï»ñåáõÃÛáõÝÝ»ñÇ Íñ³·ñ»ñÇÝ</t>
  </si>
  <si>
    <t>5. àã ýÇÝ³Ýë³Ï³Ý ³ÏïÇíÝ»ñÇ ûï³ñáõÙÇó Ùáõïù»ñ</t>
  </si>
  <si>
    <t>6. îáÝ³Ï³Ý Ó¨³íáñáõÙ</t>
  </si>
  <si>
    <t>7. Ð³ï³Ï³·ÍÇ Ý³Ë³å³ïñ³ëïÙ³Ý ¨ Ï³½ÙÙ³Ý  ³ßË³ï³ÝùÝ»ñ</t>
  </si>
  <si>
    <t>8. Ü»ñ¹ñáõÙ³ÛÇÝ Íñ³·ñ»ñÇ Çñ³Ï³Ý³óáõÙ</t>
  </si>
  <si>
    <t>9. ä³ñï³¹Çñ í×³ñÝ»ñÇ ·³ÝÓÙ³Ý Í³é³ÛáõÃÛáõÝÝ»ñ</t>
  </si>
  <si>
    <t>10. ²é³ÝÓÝ³Ñ³ïáõÏ å³ÛÙ³ÝÝ»ñÇ Ï³ñÇù áõÝ»óáÕ ³ÝÓ³Ýó  Ñ³Ù³ñ Ù³ïã»ÉÇáõÃÛ³Ý ³å³ÑáíáõÙ</t>
  </si>
  <si>
    <t>11. îáÝ³í³×³éÝ»ñÇ Ï³½Ù³Ï»ñåáõÙ</t>
  </si>
  <si>
    <t>12. Ðñ³ï³å ÉáõÍáõÙ å³Ñ³ÝçáÕ ÁÝÃ³óÇÏ ³ßË³ï³ÝùÝ»ñÇ Çñ³Ï³Ý³óáõÙ</t>
  </si>
  <si>
    <t>1. ²Õµ³Ñ³ÝáõÃÛáõÝ ¨ ë³ÝÇï³ñ³Ï³Ý Ù³ùñáõÙ</t>
  </si>
  <si>
    <t>2. ²Õµ³ÙáõÕ»ñÇ ëå³ë³ñÏÙ³Ý ¨ ßÇÝ³ñ³ñ³Ï³Ý ³ÕµÇ ï»Õ³÷áËÙ³Ý Í³é³ÛáõÃÛáõÝÝ»ñ</t>
  </si>
  <si>
    <t>3. ì»ñ³Ï³éáõóÙ³Ý ¨ ½³ñ·³óÙ³Ý »íñáå³Ï³Ý µ³ÝÏÇ ³ç³ÏóáõÃÛ³Ùµ Çñ³Ï³Ý³óíáÕ §ºñ¨³ÝÇ Ïáßï Ã³÷áÝÝ»ñÇ Ï³é³í³ñÙ³Ý¦ ¹ñ³Ù³ßÝáñÑ³ÛÇÝ Íñ³·Çñ (å³ïíÇñ³Ïí³Í ÉÇ³½áñáõÃÛáõÝÝ»ñ)</t>
  </si>
  <si>
    <t>4. ºíñáå³Ï³Ý Ý»ñ¹ñáõÙ³ÛÇÝ µ³ÝÏÇ ³ç³ÏóáõÃÛ³Ùµ Çñ³Ï³Ý³óíáÕ §ºñ¨³ÝÇ Ïáßï Ã³÷áÝÝ»ñÇ Ï³é³í³ñÙ³Ý¦ Íñ³·Çñ (å³ïíÇñ³Ïí³Í ÉÇ³½áñáõÃÛáõÝÝ»ñ)</t>
  </si>
  <si>
    <t>5. ºíñáå³Ï³Ý ÙÇáõÃÛ³Ý Ñ³ñ¨³ÝáõÃÛ³Ý Ý»ñ¹ñáõÙ³ÛÇÝ ·áñÍÇùÇ ³ç³ÏóáõÃÛ³Ùµ Çñ³Ï³Ý³óíáÕ §ºñ¨³ÝÇ Ïáßï Ã³÷áÝÝ»ñÇ Ï³é³í³ñÙ³Ý¦ ¹ñ³Ù³ßÝáñÑ³ÛÇÝ Íñ³·Çñ (å³ïíÇñ³Ïí³Í ÉÇ³½áñáõÃÛáõÝÝ»ñ)</t>
  </si>
  <si>
    <t>6. ²ñ¨»ÉÛ³Ý ºíñáå³ÛÇ ¿Ý»ñ·³ËÝ³ÛáÕáõÃÛ³Ý ¨ µÝ³å³Ñå³Ý³Ï³Ý ·áñÍÁÝÏ»ñáõÃÛ³Ý ýáÝ¹Ç ³ç³ÏóáõÃÛ³Ùµ Çñ³Ï³Ý³óíáÕ §ºñ¨³ÝÇ Ïáßï Ã³÷áÝÝ»ñÇ Ï³é³í³ñÙ³Ý¦ ¹ñ³Ù³ßÝáñÑ³ÛÇÝ Íñ³·Çñ (å³ïíÇñ³Ïí³Í ÉÇ³½áñáõÃÛáõÝÝ»ñ)</t>
  </si>
  <si>
    <t>7. ì»ñ³Ï³éáõóÙ³Ý ¨ ½³ñ·³óÙ³Ý »íñáå³Ï³Ý µ³ÝÏÇ ³ç³ÏóáõÃÛ³Ùµ Çñ³Ï³Ý³óíáÕ §ºñ¨³ÝÇ Ïáßï Ã³÷áÝÝ»ñÇ Ï³é³í³ñÙ³Ý Íñ³·Çñ¦ (å³ïíÇñ³Ïí³Í ÉÇ³½áñáõÃÛáõÝÝ»ñ)</t>
  </si>
  <si>
    <t>8. §ºñ¨³ÝÇ ³Õµ³Ñ³ÝáõÃÛáõÝ ¨ ë³ÝÇï³ñ³Ï³Ý Ù³ùñáõÙ¦ Ñ³Ù³ÛÝù³ÛÇÝ ÑÇÙÝ³ñÏÇ å³Ñå³ÝÙ³Ý Í³Ëë»ñ</t>
  </si>
  <si>
    <t>9. §ºñ¨³ÝÇ Ïáßï Ã³÷áÝÝ»ñÇ Ï³é³í³ñÙ³Ý Íñ³·Çñ¦ Íñ³·ñÇ ßñç³Ý³ÏÝ»ñáõÙ Ù³ëÑ³ÝáõÙÝ»ñÇ ·Íáí Ù³ñáõÙÝ»ñÇ ïñ³Ù³¹ñáõÙ</t>
  </si>
  <si>
    <t>1. æñ³Ñ»é³óÙ³Ý ÏáÙáõÝÇÏ³óÇáÝ ó³Ýó»ñÇ Ï³éáõóáõÙ</t>
  </si>
  <si>
    <t>1. ¶»ï»ñÇ ÑáõÝ»ñÇ Ù³ùñáõÙ</t>
  </si>
  <si>
    <t>1. Î³Ý³ã ï³ñ³ÍùÝ»ñÇ ÑÇÙÝáõÙ ¨ å³Ñå³ÝáõÙ</t>
  </si>
  <si>
    <t>2. ²Ëï³Ñ³ÝÙ³Ý ¨ ÙÇç³ï³½»ñÍÙ³Ý Í³é³ÛáõÃÛáõÝÝ»ñ /¹»é³ïÇ½³óÇ³</t>
  </si>
  <si>
    <t>3. Ð³ë³ñ³Ï³Ï³Ý ½áõ·³ñ³ÝÝ»ñÇ å³Ñå³ÝáõÙ ¨ í»ñ³Ýáñá·áõÙ</t>
  </si>
  <si>
    <t>4. Â³÷³éáÕ Ï»Ý¹³ÝÇÝ»ñÇ íÝ³ë³½»ñÍáõÙ</t>
  </si>
  <si>
    <t>5. ºñ¨³Ý, ì³ñß³í³, îÇñ³Ý³ Ù³Ûñ³ù³Õ³ùÝ»ñÇ Ñ³Ù³·áñÍ³ÏóáõÃÛáõÝÁ íï³Ý·³íáñ Ã³÷áÝÝ»ñÇ Ï³é³í³ñÙ³ÝÝ ³éÝãíáÕ ÁÝ¹Ñ³Ýáõñ Ù³ñï³Ññ³í»ñÝ»ñÇ ßáõñç ³ßË³ï³ÝùÝ»ñÇ Çñ³Ï³Ý³óáõÙ</t>
  </si>
  <si>
    <t>6. ºñ¨³Ý, ì³ñß³í³, îÇñ³Ý³ Ù³Ûñ³ù³Õ³ù³Ý»ñÇ Ñ³Ù³·áñÍ³ÏóáõÃÛáõÝÁ íï³Ý·³íáñ Ã³÷áÝÝ»ñÇ Ï³é³í³ñÙ³Ý ³éÝãíáÕ ÁÝ¹Ñ³Ýáõñ Ù³ñï³Ññ³í»ñÝ»ñÇ ßáõñç ¹ñ³Ù³ßÝáñÑ³ÛÇÝ Íñ³·ñÇ Ñ³Ù³ýÇÝ³Ýë³íáñáõÙ</t>
  </si>
  <si>
    <t>7. Þñç³Ï³ ÙÇç³í³ÛñÇ å³ßïå³ÝáõÃÛ³Ý »ÝÃ³Ï³éáõóí³ÍùÝ»ñÇ ½³ñ·³óáõÙ</t>
  </si>
  <si>
    <t>1. ÆÝùÝ³Ï³Ù Ï³éáõÛóÝ»ñÇ ù³Ý¹áõÙ</t>
  </si>
  <si>
    <t>2. âáññáñ¹ ³ëïÇ×³ÝÇ íÃ³ñ³ÛÇÝ ß»Ýù»ñÇ ù³Ý¹Ù³Ý Ñ»ï¨³Ýùáí µÝ³Ïï³ñ³ÍáõÃÛáõÝÝ»ñÇó ½ñÏí³Í µÝ³ÏÇãÝ»ñÇ ÏáÕÙÇó í³ñÓ³Ï³É³Í µÝ³Ï³ñ³ÝÝ»ñÇ ÷áËÑ³ïáõóáõÙ</t>
  </si>
  <si>
    <t>1. Þ»Ýù»ñÇ ·»Õ³ñí»ëï³Ï³Ý Éáõë³íáñáõÙ</t>
  </si>
  <si>
    <t>2. ²ñï³ùÇÝ  Éáõë³íáñáõÃÛ³Ý ó³ÝóÇ ß³Ñ³·áñÍÙ³Ý ¨ å³Ñå³ÝÙ³Ý ³ßË³ï³ÝùÝ»ñ</t>
  </si>
  <si>
    <t>3. ì»ñ³Ï³éáõóÙ³Ý ¨ ½³ñ·³óÙ³Ý »íñáå³Ï³Ý µ³ÝÏÇ ³ç³ÏóáõÃÛ³Ùµ Çñ³Ï³Ý³óíáÕ §ºñ¨³ÝÇ ù³Õ³ù³ÛÇÝ Éáõë³íáñáõÃÛ³Ý¦ ¹ñ³Ù³ßÝáñÑ³ÛÇÝ Íñ³·Çñ (å³ïíÇñ³Ïí³Í ÉÇ³½áñáõÃÛáõÝÝ»ñ)</t>
  </si>
  <si>
    <t>4. ì»ñ³Ï³éáõóÙ³Ý ¨ ½³ñ·³óÙ³Ý »íñáå³Ï³Ý µ³ÝÏÇ ³ç³ÏóáõÃÛ³Ùµ Çñ³Ï³Ý³óíáÕ §ºñ¨³ÝÇ ù³Õ³ù³ÛÇÝ Éáõë³íáñáõÃÛ³Ý¦ Íñ³·Çñ (å³ïíÇñ³Ïí³Í ÉÇ³½áñáõÃÛáõÝÝ»ñ)</t>
  </si>
  <si>
    <t>5. ²ñ¨»ÉÛ³Ý ºíñáå³ÛÇ ¿Ý»ñ·³ËÝ³ÛáÕáõÃÛ³Ý ¨ µÝ³å³Ñå³Ý³Ï³Ý ·áñÍÁÝÏ»ñáõÃÛ³Ý ýáÝ¹Ç ³ç³ÏóáõÃÛ³Ùµ Çñ³Ï³Ý³óíáÕ §ºñ¨³ÝÇ ù³Õ³ù³ÛÇÝ Éáõë³íáñáõÃÛ³Ý¦ ¹ñ³Ù³ßÝáñÑ³ÛÇÝ Íñ³·Çñ (å³ïíÇñ³Ïí³Í ÉÇ³½áñáõÃÛáõÝÝ»ñ)</t>
  </si>
  <si>
    <t>6. ²ñï³ùÇÝ Éáõë³íáñáõÃÛ³Ý ó³ÝóÇ »ÝÃ³Ï³éáõóí³ÍùÝ»ñÇ ½³ñ·³óáõÙ</t>
  </si>
  <si>
    <t>1. Þ»Ýù»ñÇ ¨ ßÇÝáõÃÛáõÝÝ»ñÇ Ñ»ï³½áïÙ³Ý ³ßË³ï³ÝùÝ»ñ</t>
  </si>
  <si>
    <t>1. ´³½Ù³µÝ³Ï³ñ³Ý ß»Ýù»ñÇ Ñ³ñÃ ï³ÝÇùÝ»ñÇ í»ñ³Ýáñá·áõÙ</t>
  </si>
  <si>
    <t>2. ´³½Ù³µÝ³Ï³ñ³Ý ß»Ýù»ñÇ Ã»ù ï³ÝÇùÝ»ñÇ í»ñ³Ýáñá·áõÙ</t>
  </si>
  <si>
    <t>3. ´³Ï³ÛÇÝ ï³ñ³ÍùÝ»ñÇ ¨ Ë³Õ³Ññ³å³ñ³ÏÝ»ñÇ ÑÇÙÝ³Ýáñá·áõÙ áõ å³Ñå³ÝáõÙ</t>
  </si>
  <si>
    <t>4. ´³½Ù³µÝ³Ï³ñ³Ý ß»Ýù»ñÇ µ³ñ»Ï³ñ·Ù³Ý ³ÛÉ ³ßË³ï³ÝùÝ»ñ</t>
  </si>
  <si>
    <t>5. æñ³ÛÇÝ Ï³éáõÛóÝ»ñÇ ß³Ñ³·áñÍáõÙ ¨ å³Ñå³ÝáõÙ</t>
  </si>
  <si>
    <t>6. Î³Ãë³Û³ïÝ»ñÇ  ¨ ·áõÛù»ñÇ å³Ñå³ÝáõÙ</t>
  </si>
  <si>
    <t>7. ìÃ³ñ³ÛÇÝ å³ïß·³ÙµÝ»ñÇ Ýáñá·áõÙ</t>
  </si>
  <si>
    <t>1. ²éáÕç³å³Ñ³Ï³Ý Ï³½Ù³Ï»ñåáõÃÛáõÝÝ»ñÇ Ñ³Ù³ñ µÅßÏ³Ï³Ý ë³ñù³íáñáõÙÝ»ñÇ ¨ ·áõÛùÇ Ó»éùµ»ñáõÙ</t>
  </si>
  <si>
    <t>1. ²éáÕç³å³Ñ³Ï³Ý ûµÛ»ÏïÝ»ñÇ ÑÇÙÝ³Ýáñá·áõÙ</t>
  </si>
  <si>
    <t>2. ¸Åí³ñ³Ù³ïã»ÉÇ Ñ»ï³½áïáõÃÛáõÝÝ»ñÇ Çñ³Ï³Ý³óáõÙ</t>
  </si>
  <si>
    <t>1. êåáñï³ÛÇÝ ÙÇçáó³éáõÙÝ»ñÇ Ï³½Ù³Ï»ñåáõÙ</t>
  </si>
  <si>
    <t>2. Ð³Ý·ëïÇ ·áïÇÝ»ñÇ ¨ ½µáë³Û·ÇÝ»ñÇ Ï³éáõóáõÙ áõ å³Ñå³ÝáõÙ</t>
  </si>
  <si>
    <t>3. Ð»Í³Ýí³Ññ³å³ñ³ÏÇ ß³Ñ³·áñÍáõÙ</t>
  </si>
  <si>
    <t>4. êåáñï³ÛÇÝ ·áïÇÝ»ñÇ ¨ Ù³ñ½³Ï³Ý Ï»ÝïñáÝÝ»ñÇ Ï³éáõóáõÙ áõ å³Ñå³ÝáõÙ</t>
  </si>
  <si>
    <t>1. ¶ñ³¹³ñ³Ý³ÛÇÝ Í³é³ÛáõÃÛáõÝÝ»ñ</t>
  </si>
  <si>
    <t>2. ¶ñ³¹³ñ³ÝÝ»ñÇ Ñ³Ù³ñ ³ÝÑñ³Å»ßï ·áõÛùÇ Ó»éù µ»ñáõÙ</t>
  </si>
  <si>
    <t>1. Â³Ý·³ñ³Ý³ÛÇÝ Í³é³ÛáõÃÛáõÝÝ»ñ ¨ óáõó³Ñ³Ý¹»ëÝ»ñ</t>
  </si>
  <si>
    <t>2. Â³Ý·³ñ³ÝÝ»ñÇ Ýáñá·áõÙ</t>
  </si>
  <si>
    <t>1. Ð³Ù³ÛÝù³ÛÇÝ Ùß³ÏáõÛÃÇ ¨ ³½³ï Å³Ù³ÝóÇ Ï³½Ù³Ï»ñåáõÙ</t>
  </si>
  <si>
    <t>1. Øß³ÏáõÃ³ÛÇÝ ÙÇçáó³éáõÙÝ»ñÇ Çñ³Ï³Ý³óáõÙ</t>
  </si>
  <si>
    <t>2. Î»Ý¹³Ý³µ³Ý³Ï³Ý ³Û·áõ óáõó³¹ñáõÃÛáõÝÝ»ñ</t>
  </si>
  <si>
    <t>1. ºñ³Åßï³ñí»ëïÇ ¨  å³ñ³ñí»ëïÇ Ñ³Ù»ñ·Ý»ñ</t>
  </si>
  <si>
    <t>2. Â³ï»ñ³Ï³Ý Ý»ñÏ³Û³óáõÙÝ»ñ</t>
  </si>
  <si>
    <t>3. Â³ïñáÝÝ»ñÇ ÑÇÙÝ³Ýáñá·áõÙ</t>
  </si>
  <si>
    <t>1. Ðáõß³ñÓ³ÝÝ»ñÇ í»ñ³Ýáñá·áõÙ ¨ å³Ñå³ÝáõÙ</t>
  </si>
  <si>
    <t>1. ºñÇï³ë³ñ¹³Ï³Ý ÙÇçáó³éáõÙÝ»ñÇ Çñ³Ï³Ý³óáõÙ</t>
  </si>
  <si>
    <t>1. ²Ý¹³Ù³ÏóáõÃÛ³Ý í×³ñÝ»ñ</t>
  </si>
  <si>
    <t>1. Ü³Ë³¹åñáó³Ï³Ý  áõëáõóáõÙ</t>
  </si>
  <si>
    <t>3. Ü³Ë³¹åñáó³Ï³Ý ÏñÃáõÃÛáõÝ  (å³ïíÇñ³Ïí³Í ÉÇ³½áñáõÃÛáõÝÝ»ñ)</t>
  </si>
  <si>
    <t>1. Ð³Ýñ³ÏñÃ³Ï³Ý áõëáõóáõÙ</t>
  </si>
  <si>
    <t>1. ²ñï³¹åñáó³Ï³Ý ¹³ëïÇ³ñ³ÏáõÃÛáõÝ</t>
  </si>
  <si>
    <t>2. ²ñï³¹åñáó³Ï³Ý Ï³½Ù³Ï»ñåáõÃÛáõÝÝ»ñÇ Ñ³Ù³ñ ³ÝÑñ³Å»ßï ·áõÛùÇ Ó»éù µ»ñáõÙ</t>
  </si>
  <si>
    <t>3. §Ð³Ïáµ ÎáçáÛ³Ý¦ ÏñÃ³Ñ³Ù³ÉÇñ äà²Î-áõÙ ³ñï³¹åñáó³Ï³Ý ¹³ëïÇ³ñ³ÏáõÃÛ³Ý Ï³½Ù³Ï»ñåáõÙ (å³ïíÇñ³Ïí³Í ÉÇ³½áñáõÃÛáõÝÝ»ñ)</t>
  </si>
  <si>
    <t>4. ºñ³Åßï³Ï³Ý ¨ ³ñí»ëïÇ ¹åñáóÝ»ñáõÙ ³½·³ÛÇÝ É³ñ³ÛÇÝ ¨ ÷áÕ³ÛÇÝ Ýí³·³ñ³ÝÝ»ñÇ ·Íáí áõëáõóáõÙ</t>
  </si>
  <si>
    <t>5. ²ñï³¹åñáó³Ï³Ý Ï³½Ù³Ï»ñåáõÃÛáõÝÝ»ñÇ ÑÇÙÝ³Ýáñá·áõÙ ¨ í»ñ³Ýáñá·áõÙ</t>
  </si>
  <si>
    <t>6. ²ç³ÏóáõÃÛáõÝ ³ñï³¹åñáó³Ï³Ý Ï³½Ù³Ï»ñåáõÃÛáõÝÝ»ñÇÝ</t>
  </si>
  <si>
    <t>1. Ü³Ë³¹åñáó³Ï³Ý Ñ³ëï³ïáõÃÛáõÝÝ»ñÇ Ï³éáõóáõÙ ¨ í»ñ³Ýáñá·áõÙ</t>
  </si>
  <si>
    <t>2. ¸åñáó³Ï³ÝÝ»ñÇ ûÉÇÙåÇ³¹³Ý»ñÇ ¨ ³ÛÉ ÙÇçáó³éáõÙÝ»ñÇ Ï³½Ù³Ï»ñåáõÙ</t>
  </si>
  <si>
    <t>3. ²ï»ëï³íáñÙ³Ý ÙÇçáóáí áñ³Ï³íáñáõÙ ëï³ó³Í áõëáõóÇãÝ»ñÇÝ Ñ³í»É³í×³ñÝ»ñÇ ïñ³Ù³¹ñáõÙ (å³ïíÇñ³Ïí³Í ÉÇ³½áñáõÃÛáõÝÝ»ñ)</t>
  </si>
  <si>
    <t>4. Ð³Ýñ³ÏñÃ³Ï³Ý ÑÇÙÝ³Ï³Ý Íñ³·ñ»ñ Çñ³Ï³Ý³óÝáÕ áõëáõÙÝ³Ï³Ý Ñ³ëï³ïáõÃÛáõÝÝ»ñÇ Ñ»ñÃ³Ï³Ý ³ï»ëï³íáñÙ³Ý »ÝÃ³Ï³ áõëáõóÇãÝ»ñÇ í»ñ³å³ïñ³ëïáõÙ</t>
  </si>
  <si>
    <t>1. Ð³ñ³½³ï ãáõÝ»óáÕ ³ÝÓ³Ýó ÑáõÕ³ñÏ³íáñáõÃÛ³Ý Ï³½Ù³Ï»ñåáõÙ</t>
  </si>
  <si>
    <t>1. ºñ»Ë³ÛÇ Çñ³íáõÝùÝ»ñÇ ¨ ß³Ñ»ñÇ å³ßïå³ÝáõÃÛáõÝ</t>
  </si>
  <si>
    <t>2. ÀÝï³ÝÇùáõÙ »ñ»Ë³ÛÇ ³åñ»Éáõ Çñ³íáõÝùÇ ³å³ÑáíáõÙ</t>
  </si>
  <si>
    <t>1. ºñ¨³Ý ù³Õ³ùáõÙ »ñ»Ë³Ý»ñÇ ¨ ëáóÇ³É³Ï³Ý å³ßïå³ÝáõÃÛ³Ý áÉáñïáõÙ Ý»ñ¹ñí³Í Ýáñ Ñ³Ù³Ï³ñ·Ç ß³ñáõÝ³Ï³Ï³Ý ½³ñ·³óáõÙ ª ³ñ¹ÛáõÝ³í»ï Ï³é³í³ñÙ³Ý Ýå³ï³Ïáí</t>
  </si>
  <si>
    <t>2. ºñ¨³Ý Ñ³Ù³ÛÝùÇ µÝ³ÏÇãÝ»ñÇ Ï»Ýë³Ù³Ï³ñ¹³ÏÇ µ³ñ»É³íÙ³ÝÝ áõÕÕí³Í Ýå³ï³Ï³ÛÇÝ Íñ³·ñ»ñÇ Çñ³Ï³Ý³óáõÙ</t>
  </si>
  <si>
    <t>3. Ð³ë³ñ³Ï³Ï³Ý Ï³½Ù³Ï»ñåáõÃÛáõÝÝ»ñÇÝ ³ç³ÏóáõÃÛáõÝ</t>
  </si>
  <si>
    <t>4. î³ñµ»ñ ëáóÇ³É³Ï³Ý ËÙµ»ñÇ Ñ³Ù³ñ ºñ¨³Ý Ñ³Ù³ÛÝùáõÙ áñ³ÏÛ³É ëáóÇ³É³Ï³Ý Í³é³ÛáõÃÛáõÝÝ»ñÇ Ï³½Ù³Ï»ñåáõÙ</t>
  </si>
  <si>
    <t>5. ´³½Ù³½³í³Ï, »ñÇï³ë³ñ¹ ¨ ³ÛÉ ËÙµ»ñÇÝ å³ïÏ³ÝáÕ ÁÝï³ÝÇùÝ»ñÇÝ ³ç³ÏóáõÃÛáõÝ</t>
  </si>
  <si>
    <t>6. Ð³Ûñ»Ý³¹³ñÓ ¨ ÷³Ëëï³Ï³Ý ÁÝï³ÝÇùÝ»ñÇÝ ³ç³ÏóáõÃÛáõÝ</t>
  </si>
  <si>
    <t>7. ²ñï³Ï³ñ· Çñ³íÇ×³ÏÝ»ñáõÙ ¨ ÝÙ³Ý³ïÇå ³ÛÉ ¹»åù»ñáõÙ ÏÛ³ÝùÇ ¹Åí³ñÇÝ Çñ³íÇ×³ÏÝ»ñáõÙ Ñ³ÛïÝí³Í ³ÝÓ³Ýó ¨ ÁÝï³ÝÇùÇÝ»ñÇÝ ³ç³ÏóáõÃÛáõÝ</t>
  </si>
  <si>
    <t>1. ä»ï³Ï³Ý ÑÇÙÝ³ñÏÝ»ñÇ ¨ Ï³½Ù³Ï»ñåáõÃÛáõÝÝ»ñÇ ³ßË³ïáÕÝ»ñÇ ëáóÇ³É³Ï³Ý ÷³Ã»Ãáí ³å³ÑáíáõÙ (å³ïíÇñ³Ïí³Í ÉÇ³½áñáõÃÛáõÝÝ»ñ)</t>
  </si>
  <si>
    <t>2. ²éáÕçáõÃÛ³Ý ³å³Ñáí³·ñáõÃÛáõÝ</t>
  </si>
  <si>
    <t>-Ð³ïÏ³óáõÙ å³Ñõëï³ÛÇÝ ýáÝ¹Çó ýáÝ¹³ÛÇÝ µÛáõç»</t>
  </si>
  <si>
    <t>Ð³í»Éí³Í  N 6</t>
  </si>
  <si>
    <t>Ð³í»Éí³Í  N 7</t>
  </si>
  <si>
    <t>Ð³í»Éí³Í  N 8</t>
  </si>
  <si>
    <t>Ծանոթություն</t>
  </si>
  <si>
    <t>ֆինանսատնտեսկան և եկամուտների հավաքագրման բաժին</t>
  </si>
  <si>
    <t>ՔԿԱԳ</t>
  </si>
  <si>
    <t>ֆինանսատնտեսկան և եկամուտների հավաքագրման բաժին և գյուղատնտեսության և հողօգտագործման բաժին</t>
  </si>
  <si>
    <t>ֆինանսատնտեսկան և եկամուտների հավաքագրման բաժին,ՔԿԱԳ</t>
  </si>
  <si>
    <t xml:space="preserve">Ընդհանուր բնույթի այլ ծառայություններ </t>
  </si>
  <si>
    <t xml:space="preserve">Գյուղատնտեսություն </t>
  </si>
  <si>
    <t>Ջրամատակարարում</t>
  </si>
  <si>
    <t>որից`</t>
  </si>
  <si>
    <t xml:space="preserve"> -Այլ հարկեր</t>
  </si>
  <si>
    <t>ԱՅԼ ՀԻՄՆԱԿԱՆ ՄԻՋՈՑՆԵՐԻ ԻՐԱՑՈՒՄԻՑ ՄՈՒՏՔԵՐ</t>
  </si>
  <si>
    <t>8131</t>
  </si>
  <si>
    <t>X</t>
  </si>
  <si>
    <t>-կենցաղային և հանրային սննդի ծառայություններ</t>
  </si>
  <si>
    <t xml:space="preserve"> շենքերի և կառույցների ÁÝÃ³óÇÏ Ýáñá·áõÙ ¨ å³Ñå³ÝáõÙ</t>
  </si>
  <si>
    <t xml:space="preserve"> -նախագծահետազոտական ծախսեր</t>
  </si>
  <si>
    <t>Նվիրատվություններ այլ շահույթ չհետապնդող կազմակերպություններին</t>
  </si>
  <si>
    <t>Այլ հարկեր</t>
  </si>
  <si>
    <t>-նվիրատվություններ այլ շահույթ չհետապնդող կազմակերպություններին</t>
  </si>
  <si>
    <t>2. Ü³Ë³¹åñáó³Ï³Ý áõëáõóÙ³Ý Ï³½Ù³Ï»ñåÙ³Ý Ñ³Ù³ñ ³ÝÑñ³Å»ßï ·áõÛùÇ Ó»éù µ»ñáõÙ.կապ վերանորոգում</t>
  </si>
  <si>
    <t xml:space="preserve"> պայմանավորված է անշարժ գույքի կադաստրային արժեքի  տվյալների ճշգրտմամբ </t>
  </si>
  <si>
    <t>էլեկտրոնային համակարգում փոխադրամիջոցների գույքային  հարկերի տվյալների ճշգրտմամբ,ինչպես նաև հաշվի առնելով փոխադրամիջոցների թվաքանակի աճի վերջին տարիների դինամիկան</t>
  </si>
  <si>
    <t xml:space="preserve">աճը պայմանավորված է  բնակավայրերում նոր շինությունների շինարարական աշխատանքների իրականացմամբ,դրույքաչափը սահմանված է ,,Տեղական տուրքերի և վճարների մասին ,,ՀՀ օրենքով սահմանված կարգով </t>
  </si>
  <si>
    <t>պայմանավորված է համայնքի տարածքում գտնվող (տեղաբաշխված) պետական տուրք գանձող մարմնի (քաղաքացիական կացության ակտերի գրանցման բաժնի) կողմից նախորդ տարիներին մատուցված ծառայությունների քանակը, պետական տուրքի դրույքաչափ(եր)ը և գանձված փաստացի գումարները։</t>
  </si>
  <si>
    <t xml:space="preserve">2026 թվական </t>
  </si>
  <si>
    <t>2023 թվականի համար պլանավորվել է միայն  համայնքների վարչական տարածքում գտնվող հողերի հարկի ապառքների հաշվարկային  գումարների 10 տոկոսը ,հարկային օրենսդրությամբ հաշվարկված տույժերն և տուգանքները՝ հաշվի առնելով  պլանավորվող տարվա սկզբի դրությամբ կուտակվելիք ապառքների փոփոխության (մարման և/կամ նոր ապառքների առաջացման) դինամիկան , ինչպես նաև նախորդ տարիներին այդ հարկերի գանձելիության մակարդակը :</t>
  </si>
  <si>
    <t>2023 փաստացի</t>
  </si>
  <si>
    <t xml:space="preserve">2024 հաստատված </t>
  </si>
  <si>
    <t xml:space="preserve"> 2025թ կանխատեսված և 2024թ. հաստատված բյուջեի տարբերություն</t>
  </si>
  <si>
    <t xml:space="preserve">2027 թվական </t>
  </si>
  <si>
    <t>ՀՀ  Սյունիքի մարզի Գորիս համայնքի  2025-2027թթ. միջնաժամկետ ծախսերի ծրագրի վարչական և ֆոնդային մասերի տարեկան հատկացումները` ըստ բյուջետային ծախսերի գործառական դասակարգման բաժինների, խմբերի և դասերի</t>
  </si>
  <si>
    <t xml:space="preserve">2027թվական </t>
  </si>
  <si>
    <t>2025թ կանխատեսված և 2024թ. հաստատված բյուջեի տարբերության վերաբերյալ հիմնավորումներ</t>
  </si>
  <si>
    <t>ՀՀ  Սյունիքի մարզի Գորիս համայնքի  2025-2027թթ. միջնաժամկետ ծախսերի ծրագրի վարչական և ֆոնդային մասերի հատկացումների կատարումը` ըստ բյուջետային ծախսերի տնտեսագիտական դասակարգման հոդվածների</t>
  </si>
  <si>
    <t>ֆինանսատնտեսկան և եկամուտների հավաքագրման բաժին ,ՔԿԱԳ</t>
  </si>
  <si>
    <t>2025 թվականի համար պլանավորվել է միայն  համայնքների վարչական տարածքում գտնվող հողերի հարկի ապառքների հաշվարկային  գումարների 10 տոկոսը ,հարկային օրենսդրությամբ հաշվարկված տույժերն և տուգանքները՝ հաշվի առնելով  պլանավորվող տարվա սկզբի դրությամբ կուտակվելիք ապառքների փոփոխության (մարման և/կամ նոր ապառքների առաջացման) դինամիկան , ինչպես նաև նախորդ տարիներին այդ հարկերի գանձելիության մակարդակը :</t>
  </si>
  <si>
    <t>հաշվի է առնվել նախորդ տարիների աշխատավարձի հնարավոր աճի տենդենցը</t>
  </si>
  <si>
    <t>հիմք է ընդունվել ապրանքների քանակի ,տեսականուաճը ր կենտրոնական բանկի կողմից տրամադրված գնաճի տոկոսները</t>
  </si>
  <si>
    <t>Նախատեսվում է սուբսիդավորման աճ աղբահանության,մշակույթի,շրջակա միջավայրի պահպանության ոլորտներում</t>
  </si>
  <si>
    <t>Սոցիալական աջակցության տեսակների ավելացում</t>
  </si>
  <si>
    <t>միջոցները պահուստավորվել են չնախատեսված ծախսերի ֆինանսավորման նպատակով</t>
  </si>
  <si>
    <t>ՀՀ  Սյունիքի մարզի Գորիս համայնքի միջնաժամկետ ծախսերի ծրագրի 2026-2028թթ. վարչական և ֆոնդային մասերի եկամուտները` ըստ ձևավորման աղբյուրների</t>
  </si>
  <si>
    <t xml:space="preserve">2025 հաստատված </t>
  </si>
  <si>
    <t>2024 փաստացի</t>
  </si>
  <si>
    <t xml:space="preserve"> 2026թ կանխատեսված և 2025թ. հաստատված բյուջեի տարբերություն</t>
  </si>
  <si>
    <t xml:space="preserve">2028 թվական 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</si>
  <si>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</si>
  <si>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</si>
  <si>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այդ թվում`1.1 Գույքային հարկեր անշարժ գույքից (տող 1111 + տող 1112 + տող 1113)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</si>
  <si>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</si>
  <si>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</si>
  <si>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</si>
  <si>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</si>
  <si>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</si>
  <si>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</si>
  <si>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</si>
  <si>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</si>
  <si>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</si>
  <si>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</si>
  <si>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</si>
  <si>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</si>
  <si>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</si>
  <si>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</si>
  <si>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</si>
  <si>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</si>
  <si>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</si>
  <si>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</si>
  <si>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</si>
  <si>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</si>
  <si>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</si>
  <si>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</si>
  <si>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</si>
  <si>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</si>
  <si>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</si>
  <si>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</si>
  <si>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</si>
  <si>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</si>
  <si>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</si>
  <si>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</si>
  <si>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</si>
  <si>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</si>
  <si>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</si>
  <si>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</si>
  <si>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</si>
  <si>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</si>
  <si>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</si>
  <si>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</si>
  <si>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</si>
  <si>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</si>
  <si>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</si>
  <si>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</si>
  <si>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</si>
  <si>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</si>
  <si>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</si>
  <si>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</si>
  <si>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</si>
  <si>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</si>
  <si>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</si>
  <si>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</si>
  <si>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</si>
  <si>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</si>
  <si>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</si>
  <si>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</si>
  <si>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</si>
  <si>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</si>
  <si>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</si>
  <si>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</si>
  <si>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</si>
  <si>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</si>
  <si>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</si>
  <si>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</si>
  <si>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</si>
  <si>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</si>
  <si>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</si>
  <si>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</si>
  <si>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</si>
  <si>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</si>
  <si>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</si>
  <si>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</si>
  <si>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</si>
  <si>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</si>
  <si>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</si>
  <si>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</si>
  <si>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</si>
  <si>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</si>
  <si>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</si>
  <si>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</si>
  <si>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</si>
  <si>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</si>
  <si>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</si>
  <si>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</si>
  <si>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</si>
  <si>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</si>
  <si>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</si>
  <si>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</si>
  <si>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</si>
  <si>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</si>
  <si>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</si>
  <si>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</si>
  <si>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</si>
  <si>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</si>
  <si>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</si>
  <si>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</si>
  <si>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</si>
  <si>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</si>
  <si>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</si>
  <si>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</si>
  <si>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</si>
  <si>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</si>
  <si>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</si>
  <si>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</si>
  <si>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</si>
  <si>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</si>
  <si>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7161</t>
  </si>
  <si>
    <t>7311</t>
  </si>
  <si>
    <t>7312</t>
  </si>
  <si>
    <t>7411</t>
  </si>
  <si>
    <t>7452</t>
  </si>
  <si>
    <t>ՀՀ  Սյունիքի մարզի Գորիս համայնքի  2026-2028թթ. միջնաժամկետ ծախսերի ծրագրի վարչական և ֆոնդային մասերի եկամուտների տարեկան մուտքերի հավաքագրումը` ըստ դրանց գանձման (ապահովման) համար պատասխանատու ստորաբաժանումների</t>
  </si>
  <si>
    <t>2026թ կանխատեսված և 2025թ. հաստատված բյուջեի տարբերության վերաբերյալ հիմնավորումներ</t>
  </si>
  <si>
    <t>Գորիս համայնքի կոմունալ տնտեսություն</t>
  </si>
  <si>
    <t>Արտադպրոցական դաստիարակության հաստատություններ</t>
  </si>
  <si>
    <t>Նախադպրոցական ուսումնական հաստատություններ</t>
  </si>
  <si>
    <t xml:space="preserve"> X</t>
  </si>
  <si>
    <r>
      <t xml:space="preserve">ÀÜ¸²ØºÜÀ Ì²Êêºð </t>
    </r>
    <r>
      <rPr>
        <sz val="10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</si>
  <si>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</si>
  <si>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</si>
  <si>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</si>
  <si>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</si>
  <si>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</si>
  <si>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</si>
  <si>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>²ñï³ùÇÝ ïÝï»ë³Ï³Ý ³ç³ÏóáõÃÛáõÝ</t>
  </si>
  <si>
    <t xml:space="preserve">ØÇç³½·³ÛÇÝ Ï³½Ù³Ï»ñåáõÃÛáõÝÝ»ñÇ ÙÇçáóáí ïñ³Ù³¹ñíáÕ ïÝï»ë³Ï³Ý û·ÝáõÃÛáõÝ 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</si>
  <si>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</si>
  <si>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</si>
  <si>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</si>
  <si>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</si>
  <si>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</si>
  <si>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</si>
  <si>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</si>
  <si>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 xml:space="preserve">ÀÝ¹Ñ³Ýáõñ µÝáõÛÃÇ Ñ³Ýñ³ÛÇÝ Í³é³ÛáõÃÛáõÝÝ»ñ (³ÛÉ ¹³ë»ñÇÝ ãå³ïÏ³ÝáÕ) 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</si>
  <si>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</si>
  <si>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</si>
  <si>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</si>
  <si>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</si>
  <si>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</si>
  <si>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r>
      <t xml:space="preserve">ä²Þîä²ÜàôÂÚàôÜ </t>
    </r>
    <r>
      <rPr>
        <sz val="10"/>
        <rFont val="Arial Armenian"/>
        <family val="2"/>
      </rPr>
      <t>(ïáÕ2210+2220+ïáÕ2230+ïáÕ2240+ïáÕ2250)</t>
    </r>
  </si>
  <si>
    <t>è³½Ù³Ï³Ý å³ßïå³ÝáõÃÛáõÝ</t>
  </si>
  <si>
    <t xml:space="preserve">è³½Ù³Ï³Ý å³ßïå³ÝáõÃÛáõÝ 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</si>
  <si>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</si>
  <si>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</si>
  <si>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</si>
  <si>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</si>
  <si>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03</t>
  </si>
  <si>
    <r>
      <t xml:space="preserve">Ð²ê²ð²Î²Î²Ü Î²ð¶, ²Üìî²Ü¶àôÂÚàôÜ ¨ ¸²î²Î²Ü ¶àðÌàôÜºàôÂÚàôÜ </t>
    </r>
    <r>
      <rPr>
        <sz val="10"/>
        <rFont val="Arial Armenian"/>
        <family val="2"/>
      </rPr>
      <t>(ïáÕ2310+ïáÕ2320+ïáÕ2330+ïáÕ2340+ïáÕ2350+ïáÕ2360+ïáÕ2370)</t>
    </r>
  </si>
  <si>
    <t>Ð³ë³ñ³Ï³Ï³Ý Ï³ñ· ¨ ³Ýíï³Ý·áõÃÛáõÝ</t>
  </si>
  <si>
    <t>àëïÇÏ³ÝáõÃÛáõÝ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</si>
  <si>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</si>
  <si>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</si>
  <si>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</si>
  <si>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</si>
  <si>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</si>
  <si>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 xml:space="preserve">¸³ï³ñ³ÝÝ»ñ </t>
  </si>
  <si>
    <t>Æñ³í³Ï³Ý å³ßïå³ÝáõÃÛáõÝ</t>
  </si>
  <si>
    <t>¸³ï³Ë³½áõÃÛáõÝ</t>
  </si>
  <si>
    <t>Î³É³Ý³í³Ûñ»ñ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</si>
  <si>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</si>
  <si>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</si>
  <si>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</si>
  <si>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</si>
  <si>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r>
      <t>îÜîºê²Î²Ü Ð²ð²´ºðàôÂÚàôÜÜºð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</si>
  <si>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</si>
  <si>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</si>
  <si>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 xml:space="preserve">¶ÛáõÕ³ïÝï»ëáõÃÛáõÝ </t>
  </si>
  <si>
    <t xml:space="preserve">²Ýï³é³ÛÇÝ ïÝï»ëáõÃÛáõÝ </t>
  </si>
  <si>
    <t>ÒÏÝáñëáõÃÛáõÝ ¨ áñëáñ¹áõÃÛáõÝ</t>
  </si>
  <si>
    <t>àéá·áõÙ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</si>
  <si>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</si>
  <si>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</si>
  <si>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</si>
  <si>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</si>
  <si>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</si>
  <si>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</si>
  <si>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</si>
  <si>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</si>
  <si>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</si>
  <si>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</si>
  <si>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</si>
  <si>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</si>
  <si>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</si>
  <si>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</si>
  <si>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</si>
  <si>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</si>
  <si>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</si>
  <si>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</si>
  <si>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</si>
  <si>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</si>
  <si>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</si>
  <si>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</si>
  <si>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</si>
  <si>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</si>
  <si>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</si>
  <si>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</si>
  <si>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</si>
  <si>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</si>
  <si>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</si>
  <si>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r>
      <t xml:space="preserve">Þðæ²Î² ØÆæ²ì²ÚðÆ ä²Þîä²ÜàôÂÚàôÜ </t>
    </r>
    <r>
      <rPr>
        <sz val="10"/>
        <rFont val="Arial Armenian"/>
        <family val="2"/>
      </rPr>
      <t>(ïáÕ2510+ïáÕ2520+ïáÕ2530+ïáÕ2540+ïáÕ2550+ïáÕ2560)</t>
    </r>
  </si>
  <si>
    <t xml:space="preserve">Î»Õï³çñ»ñÇ Ñ»é³óáõÙ 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</si>
  <si>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</si>
  <si>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</si>
  <si>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</si>
  <si>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r>
      <t xml:space="preserve">´Ü²Î²ð²Ü²ÚÆÜ ÞÆÜ²ð²ðàôÂÚàôÜ ºì ÎàØàôÜ²È Ì²è²ÚàôÂÚàôÜ </t>
    </r>
    <r>
      <rPr>
        <sz val="10"/>
        <rFont val="Arial Armenian"/>
        <family val="2"/>
      </rPr>
      <t>(ïáÕ3610+ïáÕ3620+ïáÕ3630+ïáÕ3640+ïáÕ3650+ïáÕ3660)</t>
    </r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</si>
  <si>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</si>
  <si>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</si>
  <si>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</si>
  <si>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</si>
  <si>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</si>
  <si>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</si>
  <si>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</si>
  <si>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r>
      <t>²èàÔæ²ä²ÐàôÂÚàôÜ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</si>
  <si>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t>²ÛÉ µÅßÏ³Ï³Ý ³åñ³ÝùÝ»ñ</t>
  </si>
  <si>
    <t>´ÅßÏ³Ï³Ý ë³ñù»ñ ¨ ë³ñù³íáñáõÙÝ»ñ</t>
  </si>
  <si>
    <t>²ñï³ÑÇí³Ý¹³Ýáó³ÛÇÝ Í³é³ÛáõÃÛáõÝÝ»ñ</t>
  </si>
  <si>
    <t>ÀÝ¹Ñ³Ýáõñ µÝáõÛÃÇ µÅßÏ³Ï³Ý Í³é³ÛáõÃÛáõÝÝ»ñ</t>
  </si>
  <si>
    <t>Ø³ëÝ³·Çï³óí³Í µÅßÏ³Ï³Ý Í³é³ÛáõÃÛáõÝÝ»ñ</t>
  </si>
  <si>
    <t xml:space="preserve">êïáÙ³ïáÉá·Ç³Ï³Ý Í³é³ÛáõÃÛáõÝÝ»ñ 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</si>
  <si>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</si>
  <si>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</si>
  <si>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</si>
  <si>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</si>
  <si>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</si>
  <si>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</si>
  <si>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</si>
  <si>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</si>
  <si>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r>
      <t xml:space="preserve">Ð²Ü¶Æêî, ØÞ²ÎàôÚÂ ºì ÎðàÜ </t>
    </r>
    <r>
      <rPr>
        <sz val="10"/>
        <rFont val="Arial Armenian"/>
        <family val="2"/>
      </rPr>
      <t>(ïáÕ2810+ïáÕ2820+ïáÕ2830+ïáÕ2840+ïáÕ2850+ïáÕ2860)</t>
    </r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</si>
  <si>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</si>
  <si>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</si>
  <si>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</si>
  <si>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Ð»éáõëï³é³¹ÇáÑ³Õáñ¹áõÙÝ»ñ</t>
  </si>
  <si>
    <t>Ðñ³ï³ñ³ÏãáõÃÛáõÝÝ»ñ, ËÙµ³·ñáõÃÛáõÝÝ»ñ</t>
  </si>
  <si>
    <t>î»Õ»Ï³ïíáõÃÛ³Ý Ó»éùµ»ñáõÙ</t>
  </si>
  <si>
    <t>ø³Õ³ù³Ï³Ý Ïáõë³ÏóáõÃÛáõÝÝ»ñ, Ñ³ë³ñ³Ï³Ï³Ý Ï³½Ù³Ï»ñåáõÃÛáõÝÝ»ñ, ³ñÑÙÇáõÃÛáõÝÝ»ñ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</si>
  <si>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</si>
  <si>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</si>
  <si>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r>
      <t xml:space="preserve">ÎðÂàôÂÚàôÜ </t>
    </r>
    <r>
      <rPr>
        <sz val="10"/>
        <rFont val="Arial Armenian"/>
        <family val="2"/>
      </rPr>
      <t>(ïáÕ2910+ïáÕ2920+ïáÕ2930+ïáÕ2940+ïáÕ2950+ïáÕ2960+ïáÕ2970+ïáÕ2980)</t>
    </r>
  </si>
  <si>
    <t xml:space="preserve">Ü³Ë³¹åñáó³Ï³Ý ÏñÃáõÃÛáõÝ </t>
  </si>
  <si>
    <t xml:space="preserve">î³ññ³Ï³Ý ÁÝ¹Ñ³Ýáõñ ÏñÃáõÃÛáõÝ 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</si>
  <si>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</si>
  <si>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</si>
  <si>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</si>
  <si>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</si>
  <si>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ÏñÃáõÃÛáõÝ</t>
  </si>
  <si>
    <t>´³ñÓñ³·áõÛÝ Ù³ëÝ³·Çï³Ï³Ý ÏñÃáõÃÛáõÝ</t>
  </si>
  <si>
    <t>Ð»ïµáõÑ³Ï³Ý Ù³ëÝ³·Çï³Ï³Ý ÏñÃáõÃÛáõÝ</t>
  </si>
  <si>
    <t xml:space="preserve">Àëï Ù³Ï³ñ¹³ÏÝ»ñÇ ã¹³ë³Ï³ñ·íáÕ ÏñÃáõÃÛáõÝ </t>
  </si>
  <si>
    <t>Èñ³óáõóÇã ÏñÃáõÃÛáõÝ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</si>
  <si>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</si>
  <si>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</si>
  <si>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</si>
  <si>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r>
      <t xml:space="preserve">êàòÆ²È²Î²Ü ä²Þîä²ÜàôÂÚàôÜ </t>
    </r>
    <r>
      <rPr>
        <sz val="10"/>
        <rFont val="Arial Armenian"/>
        <family val="2"/>
      </rPr>
      <t xml:space="preserve">(ïáÕ3010+ïáÕ3020+ïáÕ3030+ïáÕ3040+ïáÕ3050+ïáÕ3060+ïáÕ3070+ïáÕ3080+ïáÕ3090) </t>
    </r>
  </si>
  <si>
    <t>ì³ï³éáÕçáõÃÛáõÝ ¨ ³Ý³ßË³ïáõÝ³ÏáõÃÛáõÝ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</si>
  <si>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</si>
  <si>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</si>
  <si>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</si>
  <si>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</si>
  <si>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</si>
  <si>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</si>
  <si>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</si>
  <si>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</si>
  <si>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å³ßïå³ÝáõÃÛ³ÝÁ ïñ³Ù³¹ñíáÕ ûÅ³¹³Ï Í³é³ÛáõÃÛáõÝÝ»ñ (³ÛÉ ¹³ë»ñÇÝ ãå³ïÏ³ÝáÕ)</t>
  </si>
  <si>
    <r>
      <t xml:space="preserve">ÐÆØÜ²Î²Ü ´²ÄÆÜÜºðÆÜ â¸²êìàÔ ä²Ðàôêî²ÚÆÜ üàÜ¸ºð </t>
    </r>
    <r>
      <rPr>
        <sz val="10"/>
        <rFont val="Arial Armenian"/>
        <family val="2"/>
      </rPr>
      <t>(ïáÕ3110)</t>
    </r>
  </si>
  <si>
    <t xml:space="preserve">ÐÐ Ï³é³í³ñáõÃÛ³Ý ¨ Ñ³Ù³ÛÝùÝ»ñÇ å³Ñáõëï³ÛÇÝ ýáÝ¹ 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</si>
  <si>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</si>
  <si>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</si>
  <si>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</si>
  <si>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</si>
  <si>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</si>
  <si>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</si>
  <si>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</si>
  <si>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</si>
  <si>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</si>
  <si>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</si>
  <si>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</si>
  <si>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</si>
  <si>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</si>
  <si>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</si>
  <si>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</si>
  <si>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</si>
  <si>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</si>
  <si>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</si>
  <si>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</si>
  <si>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</si>
  <si>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</si>
  <si>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</si>
  <si>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</si>
  <si>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</si>
  <si>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</si>
  <si>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</si>
  <si>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</si>
  <si>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</si>
  <si>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</si>
  <si>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</si>
  <si>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</si>
  <si>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</si>
  <si>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</si>
  <si>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</si>
  <si>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</si>
  <si>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</si>
  <si>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</si>
  <si>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</si>
  <si>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</si>
  <si>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</si>
  <si>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</si>
  <si>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</si>
  <si>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</si>
  <si>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</si>
  <si>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</si>
  <si>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</si>
  <si>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</si>
  <si>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</si>
  <si>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</si>
  <si>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</si>
  <si>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</si>
  <si>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</si>
  <si>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</si>
  <si>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</si>
  <si>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</si>
  <si>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</si>
  <si>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</si>
  <si>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</si>
  <si>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</si>
  <si>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</si>
  <si>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</si>
  <si>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</si>
  <si>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</si>
  <si>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</si>
  <si>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</si>
  <si>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</si>
  <si>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</si>
  <si>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</si>
  <si>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</si>
  <si>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</si>
  <si>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</si>
  <si>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</si>
  <si>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</si>
  <si>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</si>
  <si>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</si>
  <si>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</si>
  <si>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(տող 4534+տող 4535 +տող 4536)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</si>
  <si>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</si>
  <si>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</si>
  <si>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</si>
  <si>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</si>
  <si>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</si>
  <si>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</si>
  <si>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(տող 4544+տող 4545 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</si>
  <si>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</si>
  <si>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</si>
  <si>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</si>
  <si>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</si>
  <si>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</si>
  <si>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</si>
  <si>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</si>
  <si>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</si>
  <si>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</si>
  <si>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</si>
  <si>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</si>
  <si>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</si>
  <si>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</si>
  <si>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</si>
  <si>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</si>
  <si>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</si>
  <si>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</si>
  <si>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</si>
  <si>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</si>
  <si>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</si>
  <si>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</si>
  <si>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</si>
  <si>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</si>
  <si>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</si>
  <si>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</si>
  <si>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</si>
  <si>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</si>
  <si>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</si>
  <si>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</si>
  <si>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</si>
  <si>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</si>
  <si>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</si>
  <si>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</si>
  <si>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</si>
  <si>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</si>
  <si>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</si>
  <si>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</si>
  <si>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</si>
  <si>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</si>
  <si>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ՄԵՔԵՆԱՆԵՐ ԵՎ ՍԱՐՔԱՎՈՐՈՒՄՆԵ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</si>
  <si>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</si>
  <si>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</si>
  <si>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</si>
  <si>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</si>
  <si>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</si>
  <si>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</si>
  <si>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</si>
  <si>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</si>
  <si>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</si>
  <si>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</si>
  <si>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</si>
  <si>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</si>
  <si>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</si>
  <si>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</si>
  <si>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</si>
  <si>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</si>
  <si>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</si>
  <si>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</si>
  <si>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</si>
  <si>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</si>
  <si>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>Համաֆինասնսավորմամբ իրականացվող ծրագրեր եւ /կամ/կապիտալ ակտիվի ձեռք բերում</t>
  </si>
  <si>
    <t xml:space="preserve"> Գ. ՈՉ ՖԻՆԱՆՍԱԿԱՆ ԱԿՏԻՎՆԵՐԻ ԻՐԱՑՈՒՄԻՑ ՄՈՒՏՔԵՐ (տող6100+տող6200+տող6300+տող6400)</t>
  </si>
  <si>
    <t>այդ թվում`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</si>
  <si>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</si>
  <si>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</si>
  <si>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</si>
  <si>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</si>
  <si>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</si>
  <si>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</si>
  <si>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</si>
  <si>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</si>
  <si>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</si>
  <si>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</si>
  <si>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</si>
  <si>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</si>
  <si>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</si>
  <si>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</si>
  <si>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</si>
  <si>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</si>
  <si>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>4115</t>
  </si>
  <si>
    <t>4121</t>
  </si>
  <si>
    <t>4131</t>
  </si>
  <si>
    <t>4211</t>
  </si>
  <si>
    <t>4217</t>
  </si>
  <si>
    <t>4229</t>
  </si>
  <si>
    <t>4236</t>
  </si>
  <si>
    <t>4262</t>
  </si>
  <si>
    <t>4263</t>
  </si>
  <si>
    <t>4265</t>
  </si>
  <si>
    <t>4266</t>
  </si>
  <si>
    <t>4412</t>
  </si>
  <si>
    <t>4431</t>
  </si>
  <si>
    <t>4432</t>
  </si>
  <si>
    <t>4433</t>
  </si>
  <si>
    <t>4512</t>
  </si>
  <si>
    <t>4522</t>
  </si>
  <si>
    <t>4611</t>
  </si>
  <si>
    <t>4612</t>
  </si>
  <si>
    <t>4621</t>
  </si>
  <si>
    <t>4622</t>
  </si>
  <si>
    <t>4655</t>
  </si>
  <si>
    <t>4656</t>
  </si>
  <si>
    <t>4711</t>
  </si>
  <si>
    <t>4726</t>
  </si>
  <si>
    <t>4727</t>
  </si>
  <si>
    <t>4741</t>
  </si>
  <si>
    <t>4811</t>
  </si>
  <si>
    <t>4821</t>
  </si>
  <si>
    <t>4822</t>
  </si>
  <si>
    <t>4824</t>
  </si>
  <si>
    <t>4831</t>
  </si>
  <si>
    <t>4841</t>
  </si>
  <si>
    <t>4842</t>
  </si>
  <si>
    <t>4851</t>
  </si>
  <si>
    <t>5111</t>
  </si>
  <si>
    <t>5131</t>
  </si>
  <si>
    <t>5133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</si>
  <si>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</si>
  <si>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</si>
  <si>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</si>
  <si>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</si>
  <si>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</si>
  <si>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</si>
  <si>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</si>
  <si>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</si>
  <si>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</si>
  <si>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5511</t>
  </si>
  <si>
    <t>8211</t>
  </si>
  <si>
    <t>8221</t>
  </si>
  <si>
    <t>8222</t>
  </si>
  <si>
    <t>8223</t>
  </si>
  <si>
    <t>8311</t>
  </si>
  <si>
    <t>8412</t>
  </si>
  <si>
    <t>8413</t>
  </si>
  <si>
    <t>8414</t>
  </si>
  <si>
    <t xml:space="preserve">2025հաստատված </t>
  </si>
  <si>
    <t xml:space="preserve">2028թվական </t>
  </si>
  <si>
    <t>ՀՀ  Սյունիքի մարզի Գորիս համայնքի  2026-2028թթ. միջնաժամկետ ծախսերի ծրագրերի հավելուրդը (դեֆիցիտը)</t>
  </si>
  <si>
    <t>2026թ կանխատեսված և 2028թ. հաստատված բյուջեի տարբերության վերաբերյալ հիմնավորումներ</t>
  </si>
  <si>
    <t xml:space="preserve">ՀՀ  Սյունիքի մարզի Գորիս համայնքի  2026-2028թթ. միջնաժամկետ ծախսերի ծրագրերի դեֆիցիտի (պակացուրդի) ֆինանսավորումը ըստ աղբյուրների                                                </t>
  </si>
  <si>
    <t>ՀՀ  Սյունիքի մարզի Գորիս համայնքի  2026-2028թթ.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</si>
  <si>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</si>
  <si>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</si>
  <si>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</si>
  <si>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</si>
  <si>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</si>
  <si>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 xml:space="preserve">  - հիմնական գումարի մարում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</si>
  <si>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</si>
  <si>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</si>
  <si>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</si>
  <si>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</si>
  <si>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</si>
  <si>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</si>
  <si>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</si>
  <si>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</si>
  <si>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</si>
  <si>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</si>
  <si>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</si>
  <si>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</si>
  <si>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</si>
  <si>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</si>
  <si>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</si>
  <si>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</si>
  <si>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</si>
  <si>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</si>
  <si>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</si>
  <si>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</si>
  <si>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</si>
  <si>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 xml:space="preserve"> - փոխատվությունների տրամադրում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</si>
  <si>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</si>
  <si>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</si>
  <si>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</si>
  <si>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</si>
  <si>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</si>
  <si>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</si>
  <si>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 xml:space="preserve"> 2.3.2. Համայնքի բյուջեի ֆոնդային մասի միջոցների տարեսկզբի մնացորդ  (տող 8197 + տող 8200)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</si>
  <si>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</si>
  <si>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</si>
  <si>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</si>
  <si>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</si>
  <si>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</si>
  <si>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</si>
  <si>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</si>
  <si>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</si>
  <si>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</si>
  <si>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</si>
  <si>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</si>
  <si>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</si>
  <si>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</si>
  <si>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</si>
  <si>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 xml:space="preserve">  - ստացված վարկերի հիմնական  գումարի մարում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</si>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</sst>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#,##0.0\ ;\(#,##0.0\)"/>
    <numFmt numFmtId="166" formatCode="#,##0.0"/>
    <numFmt numFmtId="167" formatCode="0.0"/>
    <numFmt numFmtId="168" formatCode="0.000"/>
    <numFmt numFmtId="169" formatCode="0.0000"/>
    <numFmt numFmtId="170" formatCode="#,##0.000"/>
    <numFmt numFmtId="171" formatCode="#,##0\ ;\(#,##0\)"/>
    <numFmt numFmtId="172" formatCode="#,##0.00\ ;\(#,##0.00\)"/>
  </numFmts>
  <fonts count="44" x14ac:knownFonts="1">
    <font>
      <sz val="8"/>
      <name val="Arial Armeni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 Armenian"/>
      <family val="2"/>
    </font>
    <font>
      <sz val="10"/>
      <name val="Arial"/>
      <family val="2"/>
    </font>
    <font>
      <sz val="8"/>
      <name val="Arial LatArm"/>
      <family val="2"/>
    </font>
    <font>
      <b/>
      <sz val="8"/>
      <name val="Arial LatArm"/>
      <family val="2"/>
    </font>
    <font>
      <sz val="12"/>
      <name val="Arial LatArm"/>
      <family val="2"/>
    </font>
    <font>
      <b/>
      <i/>
      <sz val="8"/>
      <name val="Arial LatArm"/>
      <family val="2"/>
    </font>
    <font>
      <i/>
      <sz val="8"/>
      <name val="Arial LatArm"/>
      <family val="2"/>
    </font>
    <font>
      <sz val="8"/>
      <name val="Arial Armenian"/>
      <family val="2"/>
    </font>
    <font>
      <b/>
      <sz val="8"/>
      <color indexed="8"/>
      <name val="Arial LatArm"/>
      <family val="2"/>
    </font>
    <font>
      <sz val="10"/>
      <name val="Arial LatArm"/>
      <family val="2"/>
    </font>
    <font>
      <sz val="9"/>
      <name val="Arial LatArm"/>
      <family val="2"/>
    </font>
    <font>
      <sz val="8"/>
      <color indexed="8"/>
      <name val="Arial AM"/>
      <family val="2"/>
    </font>
    <font>
      <sz val="8"/>
      <color indexed="8"/>
      <name val="Arial Armenian"/>
    </font>
    <font>
      <b/>
      <sz val="14"/>
      <name val="Arial LatArm"/>
      <family val="2"/>
    </font>
    <font>
      <b/>
      <sz val="11"/>
      <name val="Arial LatArm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b/>
      <i/>
      <sz val="8"/>
      <name val="Arial Armenian"/>
      <family val="2"/>
    </font>
    <font>
      <b/>
      <i/>
      <sz val="9"/>
      <name val="Arial Armenian"/>
      <family val="2"/>
    </font>
    <font>
      <b/>
      <sz val="10"/>
      <name val="Arial Armenian"/>
      <family val="2"/>
    </font>
    <font>
      <sz val="10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sz val="11"/>
      <color indexed="8"/>
      <name val="Calibri"/>
      <family val="2"/>
      <charset val="204"/>
    </font>
    <font>
      <b/>
      <sz val="10"/>
      <name val="Arial LatArm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4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8" fillId="0" borderId="15" applyNumberFormat="0" applyFont="0" applyFill="0" applyAlignment="0" applyProtection="0"/>
    <xf numFmtId="4" fontId="17" fillId="0" borderId="16" applyFill="0" applyProtection="0">
      <alignment horizontal="center" vertical="center"/>
    </xf>
    <xf numFmtId="0" fontId="12" fillId="0" borderId="16" applyNumberFormat="0" applyFill="0" applyProtection="0">
      <alignment horizontal="center" vertical="center"/>
    </xf>
    <xf numFmtId="0" fontId="16" fillId="0" borderId="15" applyNumberFormat="0" applyFill="0" applyProtection="0">
      <alignment horizontal="center"/>
    </xf>
    <xf numFmtId="164" fontId="4" fillId="0" borderId="0" applyFont="0" applyFill="0" applyBorder="0" applyAlignment="0" applyProtection="0"/>
    <xf numFmtId="0" fontId="12" fillId="0" borderId="16" applyNumberFormat="0" applyFill="0" applyProtection="0">
      <alignment horizontal="left" vertical="center" wrapText="1"/>
    </xf>
    <xf numFmtId="4" fontId="13" fillId="0" borderId="16" applyFill="0" applyProtection="0">
      <alignment horizontal="left" vertical="center"/>
    </xf>
    <xf numFmtId="0" fontId="4" fillId="0" borderId="0"/>
    <xf numFmtId="4" fontId="5" fillId="0" borderId="17" applyFill="0" applyProtection="0">
      <alignment horizontal="right" vertical="center"/>
    </xf>
    <xf numFmtId="4" fontId="12" fillId="0" borderId="16" applyFill="0" applyProtection="0">
      <alignment horizontal="right" vertical="center"/>
    </xf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18" applyNumberFormat="0" applyAlignment="0" applyProtection="0"/>
    <xf numFmtId="0" fontId="21" fillId="28" borderId="19" applyNumberFormat="0" applyAlignment="0" applyProtection="0"/>
    <xf numFmtId="0" fontId="22" fillId="28" borderId="18" applyNumberFormat="0" applyAlignment="0" applyProtection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7" fillId="29" borderId="24" applyNumberFormat="0" applyAlignment="0" applyProtection="0"/>
    <xf numFmtId="0" fontId="28" fillId="0" borderId="0" applyNumberFormat="0" applyFill="0" applyBorder="0" applyAlignment="0" applyProtection="0"/>
    <xf numFmtId="0" fontId="29" fillId="30" borderId="0" applyNumberFormat="0" applyBorder="0" applyAlignment="0" applyProtection="0"/>
    <xf numFmtId="0" fontId="18" fillId="0" borderId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32" borderId="25" applyNumberFormat="0" applyFont="0" applyAlignment="0" applyProtection="0"/>
    <xf numFmtId="0" fontId="32" fillId="0" borderId="26" applyNumberFormat="0" applyFill="0" applyAlignment="0" applyProtection="0"/>
    <xf numFmtId="0" fontId="33" fillId="0" borderId="0" applyNumberFormat="0" applyFill="0" applyBorder="0" applyAlignment="0" applyProtection="0"/>
    <xf numFmtId="0" fontId="34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5" fillId="0" borderId="0" applyNumberFormat="0" applyFill="0" applyBorder="0" applyAlignment="0" applyProtection="0"/>
    <xf numFmtId="0" fontId="34" fillId="33" borderId="0" applyNumberFormat="0" applyBorder="0" applyAlignment="0" applyProtection="0"/>
    <xf numFmtId="0" fontId="30" fillId="31" borderId="0" applyNumberFormat="0" applyBorder="0" applyAlignment="0" applyProtection="0"/>
    <xf numFmtId="0" fontId="35" fillId="30" borderId="0" applyNumberFormat="0" applyBorder="0" applyAlignment="0" applyProtection="0"/>
    <xf numFmtId="0" fontId="20" fillId="27" borderId="18" applyNumberFormat="0" applyAlignment="0" applyProtection="0"/>
    <xf numFmtId="0" fontId="21" fillId="28" borderId="19" applyNumberFormat="0" applyAlignment="0" applyProtection="0"/>
    <xf numFmtId="0" fontId="22" fillId="28" borderId="18" applyNumberFormat="0" applyAlignment="0" applyProtection="0"/>
    <xf numFmtId="0" fontId="32" fillId="0" borderId="26" applyNumberFormat="0" applyFill="0" applyAlignment="0" applyProtection="0"/>
    <xf numFmtId="0" fontId="27" fillId="29" borderId="24" applyNumberFormat="0" applyAlignment="0" applyProtection="0"/>
    <xf numFmtId="0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19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19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19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19" fillId="24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19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9" fillId="26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42" fillId="0" borderId="0"/>
    <xf numFmtId="0" fontId="2" fillId="32" borderId="25" applyNumberFormat="0" applyFont="0" applyAlignment="0" applyProtection="0"/>
    <xf numFmtId="0" fontId="1" fillId="32" borderId="25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</cellStyleXfs>
  <cellXfs count="243">
    <xf numFmtId="0" fontId="0" fillId="0" borderId="0" xfId="0"/>
    <xf numFmtId="165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165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center" vertical="top"/>
    </xf>
    <xf numFmtId="165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left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5" fillId="0" borderId="2" xfId="0" applyNumberFormat="1" applyFont="1" applyBorder="1" applyAlignment="1">
      <alignment horizontal="center" vertical="top"/>
    </xf>
    <xf numFmtId="165" fontId="5" fillId="0" borderId="2" xfId="0" applyNumberFormat="1" applyFont="1" applyBorder="1" applyAlignment="1">
      <alignment horizontal="left" vertical="top" wrapText="1"/>
    </xf>
    <xf numFmtId="165" fontId="8" fillId="0" borderId="2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right" vertical="center" wrapText="1"/>
    </xf>
    <xf numFmtId="165" fontId="5" fillId="0" borderId="2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left" vertical="top" wrapText="1"/>
    </xf>
    <xf numFmtId="165" fontId="8" fillId="0" borderId="2" xfId="0" applyNumberFormat="1" applyFont="1" applyBorder="1" applyAlignment="1">
      <alignment horizontal="center" vertical="top"/>
    </xf>
    <xf numFmtId="165" fontId="8" fillId="0" borderId="2" xfId="0" applyNumberFormat="1" applyFont="1" applyBorder="1" applyAlignment="1">
      <alignment horizontal="right" vertical="top" wrapText="1"/>
    </xf>
    <xf numFmtId="165" fontId="5" fillId="0" borderId="5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10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9" xfId="0" applyBorder="1"/>
    <xf numFmtId="0" fontId="0" fillId="0" borderId="9" xfId="0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7" fontId="5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top"/>
    </xf>
    <xf numFmtId="168" fontId="6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top"/>
    </xf>
    <xf numFmtId="0" fontId="12" fillId="0" borderId="16" xfId="24" applyFill="1">
      <alignment horizontal="left" vertical="center" wrapText="1"/>
    </xf>
    <xf numFmtId="0" fontId="12" fillId="0" borderId="16" xfId="21" applyFill="1">
      <alignment horizontal="center" vertical="center"/>
    </xf>
    <xf numFmtId="168" fontId="5" fillId="0" borderId="2" xfId="0" applyNumberFormat="1" applyFont="1" applyBorder="1" applyAlignment="1">
      <alignment horizontal="left" vertical="top" wrapText="1"/>
    </xf>
    <xf numFmtId="167" fontId="5" fillId="0" borderId="2" xfId="0" applyNumberFormat="1" applyFont="1" applyBorder="1" applyAlignment="1">
      <alignment horizontal="left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left" vertical="center" wrapText="1"/>
    </xf>
    <xf numFmtId="167" fontId="5" fillId="0" borderId="2" xfId="0" applyNumberFormat="1" applyFont="1" applyBorder="1" applyAlignment="1">
      <alignment horizontal="left" vertical="top" wrapText="1"/>
    </xf>
    <xf numFmtId="167" fontId="8" fillId="0" borderId="2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left" vertical="top" wrapText="1"/>
    </xf>
    <xf numFmtId="167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4" fontId="13" fillId="0" borderId="16" xfId="28" applyFont="1" applyFill="1">
      <alignment horizontal="right" vertical="center"/>
    </xf>
    <xf numFmtId="166" fontId="13" fillId="0" borderId="16" xfId="28" applyNumberFormat="1" applyFont="1" applyFill="1">
      <alignment horizontal="right" vertical="center"/>
    </xf>
    <xf numFmtId="2" fontId="5" fillId="0" borderId="2" xfId="0" applyNumberFormat="1" applyFont="1" applyBorder="1" applyAlignment="1">
      <alignment horizontal="center" vertical="top"/>
    </xf>
    <xf numFmtId="165" fontId="0" fillId="0" borderId="2" xfId="0" applyNumberFormat="1" applyBorder="1" applyAlignment="1">
      <alignment horizontal="center" vertical="top"/>
    </xf>
    <xf numFmtId="169" fontId="5" fillId="0" borderId="2" xfId="0" applyNumberFormat="1" applyFont="1" applyBorder="1" applyAlignment="1">
      <alignment horizontal="center" vertical="top"/>
    </xf>
    <xf numFmtId="2" fontId="8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 wrapText="1"/>
    </xf>
    <xf numFmtId="167" fontId="8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right" vertical="top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165" fontId="6" fillId="0" borderId="2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0" fillId="0" borderId="2" xfId="0" applyNumberFormat="1" applyBorder="1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167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horizontal="center" vertical="top"/>
    </xf>
    <xf numFmtId="168" fontId="0" fillId="0" borderId="0" xfId="0" applyNumberFormat="1" applyAlignment="1">
      <alignment horizontal="center" vertical="top"/>
    </xf>
    <xf numFmtId="170" fontId="0" fillId="0" borderId="0" xfId="0" applyNumberFormat="1" applyAlignment="1">
      <alignment horizontal="center" vertical="top"/>
    </xf>
    <xf numFmtId="168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top"/>
    </xf>
    <xf numFmtId="172" fontId="0" fillId="0" borderId="0" xfId="0" applyNumberFormat="1" applyAlignment="1">
      <alignment horizontal="right" vertical="top"/>
    </xf>
    <xf numFmtId="166" fontId="12" fillId="0" borderId="16" xfId="28" applyNumberFormat="1" applyFill="1">
      <alignment horizontal="right" vertical="center"/>
    </xf>
    <xf numFmtId="4" fontId="12" fillId="0" borderId="16" xfId="28" applyFill="1">
      <alignment horizontal="right" vertical="center"/>
    </xf>
    <xf numFmtId="2" fontId="8" fillId="0" borderId="2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166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67" fontId="6" fillId="0" borderId="2" xfId="0" applyNumberFormat="1" applyFont="1" applyBorder="1" applyAlignment="1">
      <alignment horizontal="center"/>
    </xf>
    <xf numFmtId="0" fontId="12" fillId="0" borderId="27" xfId="21" applyFill="1" applyBorder="1">
      <alignment horizontal="center" vertical="center"/>
    </xf>
    <xf numFmtId="167" fontId="5" fillId="0" borderId="28" xfId="0" applyNumberFormat="1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center"/>
    </xf>
    <xf numFmtId="171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2" fillId="0" borderId="16" xfId="28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165" fontId="6" fillId="0" borderId="28" xfId="0" applyNumberFormat="1" applyFont="1" applyBorder="1" applyAlignment="1">
      <alignment horizontal="center" vertical="center"/>
    </xf>
    <xf numFmtId="165" fontId="5" fillId="0" borderId="28" xfId="0" applyNumberFormat="1" applyFont="1" applyBorder="1" applyAlignment="1">
      <alignment horizontal="center" vertical="top"/>
    </xf>
    <xf numFmtId="0" fontId="0" fillId="0" borderId="29" xfId="0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28" xfId="0" applyFont="1" applyBorder="1" applyAlignment="1">
      <alignment horizontal="center" vertical="center" textRotation="90" wrapText="1"/>
    </xf>
    <xf numFmtId="0" fontId="12" fillId="0" borderId="27" xfId="24" applyFill="1" applyBorder="1">
      <alignment horizontal="left" vertical="center" wrapText="1"/>
    </xf>
    <xf numFmtId="167" fontId="5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center" wrapText="1"/>
    </xf>
    <xf numFmtId="49" fontId="36" fillId="0" borderId="31" xfId="0" applyNumberFormat="1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 readingOrder="1"/>
    </xf>
    <xf numFmtId="0" fontId="10" fillId="0" borderId="34" xfId="0" applyFont="1" applyBorder="1" applyAlignment="1">
      <alignment horizontal="center" vertical="center"/>
    </xf>
    <xf numFmtId="49" fontId="40" fillId="0" borderId="35" xfId="0" applyNumberFormat="1" applyFont="1" applyBorder="1" applyAlignment="1">
      <alignment horizontal="center" vertical="center"/>
    </xf>
    <xf numFmtId="49" fontId="40" fillId="0" borderId="36" xfId="0" applyNumberFormat="1" applyFont="1" applyBorder="1" applyAlignment="1">
      <alignment horizontal="center" vertical="center"/>
    </xf>
    <xf numFmtId="49" fontId="40" fillId="0" borderId="37" xfId="0" applyNumberFormat="1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 wrapText="1" readingOrder="1"/>
    </xf>
    <xf numFmtId="0" fontId="10" fillId="0" borderId="34" xfId="0" applyFont="1" applyBorder="1" applyAlignment="1">
      <alignment vertical="center"/>
    </xf>
    <xf numFmtId="0" fontId="39" fillId="0" borderId="39" xfId="0" applyFont="1" applyBorder="1" applyAlignment="1">
      <alignment horizontal="left" vertical="top" wrapText="1" readingOrder="1"/>
    </xf>
    <xf numFmtId="0" fontId="10" fillId="0" borderId="1" xfId="0" applyFont="1" applyBorder="1" applyAlignment="1">
      <alignment vertical="center"/>
    </xf>
    <xf numFmtId="49" fontId="40" fillId="0" borderId="2" xfId="0" applyNumberFormat="1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center" vertical="center"/>
    </xf>
    <xf numFmtId="0" fontId="41" fillId="0" borderId="39" xfId="0" applyFont="1" applyBorder="1" applyAlignment="1">
      <alignment horizontal="left" vertical="top" wrapText="1" readingOrder="1"/>
    </xf>
    <xf numFmtId="49" fontId="10" fillId="0" borderId="35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39" fillId="0" borderId="39" xfId="0" applyFont="1" applyBorder="1" applyAlignment="1">
      <alignment vertical="center" wrapText="1" readingOrder="1"/>
    </xf>
    <xf numFmtId="0" fontId="39" fillId="0" borderId="38" xfId="0" applyFont="1" applyBorder="1" applyAlignment="1">
      <alignment horizontal="left" vertical="top" wrapText="1" readingOrder="1"/>
    </xf>
    <xf numFmtId="0" fontId="10" fillId="0" borderId="1" xfId="0" applyFont="1" applyBorder="1" applyAlignment="1">
      <alignment horizontal="center" vertical="center"/>
    </xf>
    <xf numFmtId="49" fontId="40" fillId="0" borderId="40" xfId="0" applyNumberFormat="1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 wrapText="1" readingOrder="1"/>
    </xf>
    <xf numFmtId="49" fontId="10" fillId="0" borderId="40" xfId="0" applyNumberFormat="1" applyFont="1" applyBorder="1" applyAlignment="1">
      <alignment horizontal="center" vertical="center"/>
    </xf>
    <xf numFmtId="0" fontId="41" fillId="0" borderId="39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left" vertical="top" wrapText="1"/>
    </xf>
    <xf numFmtId="0" fontId="10" fillId="0" borderId="41" xfId="0" applyFont="1" applyBorder="1" applyAlignment="1">
      <alignment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/>
    </xf>
    <xf numFmtId="0" fontId="39" fillId="0" borderId="43" xfId="0" applyFont="1" applyBorder="1" applyAlignment="1">
      <alignment horizontal="left" vertical="top" wrapText="1" readingOrder="1"/>
    </xf>
    <xf numFmtId="0" fontId="10" fillId="0" borderId="41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top"/>
    </xf>
    <xf numFmtId="49" fontId="10" fillId="0" borderId="6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vertical="center"/>
    </xf>
    <xf numFmtId="49" fontId="10" fillId="0" borderId="5" xfId="0" applyNumberFormat="1" applyFont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0" fontId="39" fillId="0" borderId="44" xfId="0" applyFont="1" applyBorder="1" applyAlignment="1">
      <alignment horizontal="left" vertical="top" wrapText="1"/>
    </xf>
    <xf numFmtId="167" fontId="6" fillId="0" borderId="28" xfId="0" applyNumberFormat="1" applyFont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right" vertical="top"/>
    </xf>
    <xf numFmtId="165" fontId="5" fillId="0" borderId="28" xfId="0" applyNumberFormat="1" applyFont="1" applyBorder="1" applyAlignment="1">
      <alignment horizontal="right" vertical="center"/>
    </xf>
    <xf numFmtId="165" fontId="5" fillId="0" borderId="28" xfId="0" applyNumberFormat="1" applyFont="1" applyBorder="1" applyAlignment="1">
      <alignment horizontal="right" vertical="top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9" xfId="0" applyBorder="1"/>
    <xf numFmtId="4" fontId="12" fillId="0" borderId="27" xfId="28" applyFill="1" applyBorder="1">
      <alignment horizontal="right" vertical="center"/>
    </xf>
    <xf numFmtId="167" fontId="6" fillId="0" borderId="2" xfId="0" applyNumberFormat="1" applyFont="1" applyBorder="1" applyAlignment="1">
      <alignment horizontal="left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12" fillId="35" borderId="16" xfId="28" applyFill="1">
      <alignment horizontal="right" vertical="center"/>
    </xf>
    <xf numFmtId="4" fontId="12" fillId="35" borderId="27" xfId="28" applyFill="1" applyBorder="1">
      <alignment horizontal="right" vertical="center"/>
    </xf>
    <xf numFmtId="0" fontId="12" fillId="35" borderId="16" xfId="21" applyFill="1">
      <alignment horizontal="center" vertical="center"/>
    </xf>
    <xf numFmtId="0" fontId="12" fillId="35" borderId="27" xfId="21" applyFill="1" applyBorder="1">
      <alignment horizontal="center" vertical="center"/>
    </xf>
    <xf numFmtId="165" fontId="40" fillId="0" borderId="2" xfId="0" applyNumberFormat="1" applyFont="1" applyBorder="1" applyAlignment="1">
      <alignment horizontal="right" vertical="top"/>
    </xf>
    <xf numFmtId="165" fontId="40" fillId="0" borderId="2" xfId="0" applyNumberFormat="1" applyFont="1" applyBorder="1" applyAlignment="1">
      <alignment horizontal="center" vertical="center"/>
    </xf>
    <xf numFmtId="0" fontId="12" fillId="0" borderId="45" xfId="21" applyFill="1" applyBorder="1">
      <alignment horizontal="center" vertical="center"/>
    </xf>
    <xf numFmtId="0" fontId="12" fillId="0" borderId="45" xfId="24" applyFill="1" applyBorder="1">
      <alignment horizontal="left" vertical="center" wrapText="1"/>
    </xf>
    <xf numFmtId="0" fontId="0" fillId="0" borderId="28" xfId="0" applyBorder="1"/>
    <xf numFmtId="0" fontId="12" fillId="0" borderId="2" xfId="21" applyFill="1" applyBorder="1">
      <alignment horizontal="center" vertical="center"/>
    </xf>
    <xf numFmtId="0" fontId="12" fillId="0" borderId="2" xfId="24" applyFill="1" applyBorder="1">
      <alignment horizontal="left" vertical="center" wrapText="1"/>
    </xf>
    <xf numFmtId="2" fontId="5" fillId="0" borderId="28" xfId="0" applyNumberFormat="1" applyFont="1" applyBorder="1" applyAlignment="1">
      <alignment horizontal="center" vertical="top"/>
    </xf>
    <xf numFmtId="2" fontId="0" fillId="0" borderId="28" xfId="0" applyNumberFormat="1" applyBorder="1" applyAlignment="1">
      <alignment horizontal="center" vertical="top"/>
    </xf>
    <xf numFmtId="165" fontId="5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4" borderId="10" xfId="0" applyFont="1" applyFill="1" applyBorder="1" applyAlignment="1">
      <alignment horizontal="center" vertical="center" wrapText="1"/>
    </xf>
    <xf numFmtId="0" fontId="5" fillId="3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" fontId="43" fillId="0" borderId="16" xfId="28" applyFont="1" applyFill="1">
      <alignment horizontal="right" vertical="center"/>
    </xf>
    <xf numFmtId="0" fontId="40" fillId="0" borderId="3" xfId="0" applyFont="1" applyBorder="1"/>
    <xf numFmtId="0" fontId="41" fillId="0" borderId="39" xfId="0" applyFont="1" applyFill="1" applyBorder="1" applyAlignment="1">
      <alignment horizontal="left" vertical="top" wrapText="1" readingOrder="1"/>
    </xf>
    <xf numFmtId="0" fontId="39" fillId="0" borderId="39" xfId="0" applyFont="1" applyFill="1" applyBorder="1" applyAlignment="1">
      <alignment horizontal="left" vertical="top" wrapText="1" readingOrder="1"/>
    </xf>
  </cellXfs>
  <cellStyles count="114">
    <cellStyle name="20% — акцент1" xfId="70" builtinId="30" customBuiltin="1"/>
    <cellStyle name="20% — акцент1 2" xfId="1"/>
    <cellStyle name="20% — акцент1 3" xfId="96"/>
    <cellStyle name="20% — акцент2" xfId="74" builtinId="34" customBuiltin="1"/>
    <cellStyle name="20% — акцент2 2" xfId="2"/>
    <cellStyle name="20% — акцент2 3" xfId="99"/>
    <cellStyle name="20% — акцент3" xfId="78" builtinId="38" customBuiltin="1"/>
    <cellStyle name="20% — акцент3 2" xfId="3"/>
    <cellStyle name="20% — акцент3 3" xfId="102"/>
    <cellStyle name="20% — акцент4" xfId="82" builtinId="42" customBuiltin="1"/>
    <cellStyle name="20% — акцент4 2" xfId="4"/>
    <cellStyle name="20% — акцент4 3" xfId="105"/>
    <cellStyle name="20% — акцент5" xfId="86" builtinId="46" customBuiltin="1"/>
    <cellStyle name="20% — акцент5 2" xfId="5"/>
    <cellStyle name="20% — акцент5 3" xfId="108"/>
    <cellStyle name="20% — акцент6" xfId="90" builtinId="50" customBuiltin="1"/>
    <cellStyle name="20% — акцент6 2" xfId="6"/>
    <cellStyle name="20% — акцент6 3" xfId="111"/>
    <cellStyle name="40% — акцент1" xfId="71" builtinId="31" customBuiltin="1"/>
    <cellStyle name="40% — акцент1 2" xfId="7"/>
    <cellStyle name="40% — акцент1 3" xfId="97"/>
    <cellStyle name="40% — акцент2" xfId="75" builtinId="35" customBuiltin="1"/>
    <cellStyle name="40% — акцент2 2" xfId="8"/>
    <cellStyle name="40% — акцент2 3" xfId="100"/>
    <cellStyle name="40% — акцент3" xfId="79" builtinId="39" customBuiltin="1"/>
    <cellStyle name="40% — акцент3 2" xfId="9"/>
    <cellStyle name="40% — акцент3 3" xfId="103"/>
    <cellStyle name="40% — акцент4" xfId="83" builtinId="43" customBuiltin="1"/>
    <cellStyle name="40% — акцент4 2" xfId="10"/>
    <cellStyle name="40% — акцент4 3" xfId="106"/>
    <cellStyle name="40% — акцент5" xfId="87" builtinId="47" customBuiltin="1"/>
    <cellStyle name="40% — акцент5 2" xfId="11"/>
    <cellStyle name="40% — акцент5 3" xfId="109"/>
    <cellStyle name="40% — акцент6" xfId="91" builtinId="51" customBuiltin="1"/>
    <cellStyle name="40% — акцент6 2" xfId="12"/>
    <cellStyle name="40% — акцент6 3" xfId="112"/>
    <cellStyle name="60% — акцент1" xfId="72" builtinId="32" customBuiltin="1"/>
    <cellStyle name="60% — акцент1 2" xfId="13"/>
    <cellStyle name="60% — акцент1 3" xfId="98"/>
    <cellStyle name="60% — акцент2" xfId="76" builtinId="36" customBuiltin="1"/>
    <cellStyle name="60% — акцент2 2" xfId="14"/>
    <cellStyle name="60% — акцент2 3" xfId="101"/>
    <cellStyle name="60% — акцент3" xfId="80" builtinId="40" customBuiltin="1"/>
    <cellStyle name="60% — акцент3 2" xfId="15"/>
    <cellStyle name="60% — акцент3 3" xfId="104"/>
    <cellStyle name="60% — акцент4" xfId="84" builtinId="44" customBuiltin="1"/>
    <cellStyle name="60% — акцент4 2" xfId="16"/>
    <cellStyle name="60% — акцент4 3" xfId="107"/>
    <cellStyle name="60% — акцент5" xfId="88" builtinId="48" customBuiltin="1"/>
    <cellStyle name="60% — акцент5 2" xfId="17"/>
    <cellStyle name="60% — акцент5 3" xfId="110"/>
    <cellStyle name="60% — акцент6" xfId="92" builtinId="52" customBuiltin="1"/>
    <cellStyle name="60% — акцент6 2" xfId="18"/>
    <cellStyle name="60% — акцент6 3" xfId="113"/>
    <cellStyle name="bckgrnd_900" xfId="19"/>
    <cellStyle name="cntr_arm10_BldBord_900" xfId="20"/>
    <cellStyle name="cntr_arm10_Bord_900" xfId="21"/>
    <cellStyle name="cntrBtm_arm10bld_900" xfId="22"/>
    <cellStyle name="Comma 2" xfId="23"/>
    <cellStyle name="left_arm10_BordWW_900" xfId="24"/>
    <cellStyle name="Lft_arm10_Brd_900" xfId="25"/>
    <cellStyle name="Normal 3" xfId="26"/>
    <cellStyle name="rgt_arm10_BordGrey_900" xfId="27"/>
    <cellStyle name="rgt_arm14_Money_900" xfId="28"/>
    <cellStyle name="Акцент1" xfId="69" builtinId="29" customBuiltin="1"/>
    <cellStyle name="Акцент1 2" xfId="29"/>
    <cellStyle name="Акцент2" xfId="73" builtinId="33" customBuiltin="1"/>
    <cellStyle name="Акцент2 2" xfId="30"/>
    <cellStyle name="Акцент3" xfId="77" builtinId="37" customBuiltin="1"/>
    <cellStyle name="Акцент3 2" xfId="31"/>
    <cellStyle name="Акцент4" xfId="81" builtinId="41" customBuiltin="1"/>
    <cellStyle name="Акцент4 2" xfId="32"/>
    <cellStyle name="Акцент5" xfId="85" builtinId="45" customBuiltin="1"/>
    <cellStyle name="Акцент5 2" xfId="33"/>
    <cellStyle name="Акцент6" xfId="89" builtinId="49" customBuiltin="1"/>
    <cellStyle name="Акцент6 2" xfId="34"/>
    <cellStyle name="Ввод " xfId="61" builtinId="20" customBuiltin="1"/>
    <cellStyle name="Ввод  2" xfId="35"/>
    <cellStyle name="Вывод" xfId="62" builtinId="21" customBuiltin="1"/>
    <cellStyle name="Вывод 2" xfId="36"/>
    <cellStyle name="Вычисление" xfId="63" builtinId="22" customBuiltin="1"/>
    <cellStyle name="Вычисление 2" xfId="37"/>
    <cellStyle name="Заголовок 1" xfId="54" builtinId="16" customBuiltin="1"/>
    <cellStyle name="Заголовок 1 2" xfId="38"/>
    <cellStyle name="Заголовок 2" xfId="55" builtinId="17" customBuiltin="1"/>
    <cellStyle name="Заголовок 2 2" xfId="39"/>
    <cellStyle name="Заголовок 3" xfId="56" builtinId="18" customBuiltin="1"/>
    <cellStyle name="Заголовок 3 2" xfId="40"/>
    <cellStyle name="Заголовок 4" xfId="57" builtinId="19" customBuiltin="1"/>
    <cellStyle name="Заголовок 4 2" xfId="41"/>
    <cellStyle name="Итог" xfId="68" builtinId="25" customBuiltin="1"/>
    <cellStyle name="Итог 2" xfId="42"/>
    <cellStyle name="Контрольная ячейка" xfId="65" builtinId="23" customBuiltin="1"/>
    <cellStyle name="Контрольная ячейка 2" xfId="43"/>
    <cellStyle name="Название" xfId="53" builtinId="15" customBuiltin="1"/>
    <cellStyle name="Название 2" xfId="44"/>
    <cellStyle name="Нейтральный" xfId="60" builtinId="28" customBuiltin="1"/>
    <cellStyle name="Нейтральный 2" xfId="45"/>
    <cellStyle name="Обычный" xfId="0" builtinId="0"/>
    <cellStyle name="Обычный 2" xfId="46"/>
    <cellStyle name="Обычный 3" xfId="93"/>
    <cellStyle name="Плохой" xfId="59" builtinId="27" customBuiltin="1"/>
    <cellStyle name="Плохой 2" xfId="47"/>
    <cellStyle name="Пояснение" xfId="67" builtinId="53" customBuiltin="1"/>
    <cellStyle name="Пояснение 2" xfId="48"/>
    <cellStyle name="Примечание 2" xfId="49"/>
    <cellStyle name="Примечание 3" xfId="94"/>
    <cellStyle name="Примечание 4" xfId="95"/>
    <cellStyle name="Связанная ячейка" xfId="64" builtinId="24" customBuiltin="1"/>
    <cellStyle name="Связанная ячейка 2" xfId="50"/>
    <cellStyle name="Текст предупреждения" xfId="66" builtinId="11" customBuiltin="1"/>
    <cellStyle name="Текст предупреждения 2" xfId="51"/>
    <cellStyle name="Хороший" xfId="58" builtinId="26" customBuiltin="1"/>
    <cellStyle name="Хороший 2" xfId="5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5"/>
  <sheetViews>
    <sheetView view="pageBreakPreview" zoomScale="120" zoomScaleNormal="120" zoomScaleSheetLayoutView="120" workbookViewId="0">
      <selection activeCell="J11" sqref="J11"/>
    </sheetView>
  </sheetViews>
  <sheetFormatPr defaultRowHeight="10.5" x14ac:dyDescent="0.15"/>
  <cols>
    <col min="1" max="1" width="8.5" style="2" bestFit="1" customWidth="1"/>
    <col min="2" max="2" width="47.5" style="3" customWidth="1"/>
    <col min="3" max="3" width="13.33203125" style="2" customWidth="1"/>
    <col min="4" max="4" width="21" style="2" customWidth="1"/>
    <col min="5" max="5" width="20.83203125" style="2" customWidth="1"/>
    <col min="6" max="6" width="18.6640625" style="2" customWidth="1"/>
    <col min="7" max="7" width="13.33203125" style="2" customWidth="1"/>
    <col min="8" max="8" width="14.5" style="2" customWidth="1"/>
    <col min="9" max="9" width="13.33203125" style="2" customWidth="1"/>
    <col min="10" max="10" width="18.6640625" style="1" customWidth="1"/>
    <col min="11" max="11" width="17.6640625" style="1" customWidth="1"/>
    <col min="12" max="12" width="13" style="1" customWidth="1"/>
    <col min="13" max="13" width="16.6640625" style="1" customWidth="1"/>
    <col min="14" max="14" width="17.33203125" style="1" customWidth="1"/>
    <col min="15" max="15" width="13" style="1" customWidth="1"/>
    <col min="16" max="16" width="21.1640625" style="1" customWidth="1"/>
    <col min="17" max="17" width="19" style="1" customWidth="1"/>
    <col min="18" max="18" width="14.33203125" style="1" customWidth="1"/>
    <col min="19" max="19" width="17.83203125" style="1" customWidth="1"/>
    <col min="20" max="20" width="18.1640625" style="1" customWidth="1"/>
    <col min="21" max="21" width="13.5" style="1" customWidth="1"/>
    <col min="22" max="22" width="50.83203125" customWidth="1"/>
  </cols>
  <sheetData>
    <row r="2" spans="1:22" ht="20.25" customHeight="1" x14ac:dyDescent="0.15">
      <c r="L2" s="4"/>
      <c r="M2" s="4"/>
      <c r="N2" s="4"/>
      <c r="O2" s="4"/>
      <c r="R2" s="4"/>
      <c r="U2" s="66"/>
      <c r="V2" s="66" t="s">
        <v>29</v>
      </c>
    </row>
    <row r="3" spans="1:22" ht="15" x14ac:dyDescent="0.15">
      <c r="A3" s="219" t="s">
        <v>495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</row>
    <row r="4" spans="1:22" ht="21" customHeight="1" thickBot="1" x14ac:dyDescent="0.2">
      <c r="G4" s="107"/>
      <c r="I4" s="108"/>
      <c r="S4" s="27"/>
      <c r="V4" s="28" t="s">
        <v>0</v>
      </c>
    </row>
    <row r="5" spans="1:22" x14ac:dyDescent="0.15">
      <c r="A5" s="215" t="s">
        <v>1</v>
      </c>
      <c r="B5" s="213" t="s">
        <v>2</v>
      </c>
      <c r="C5" s="213" t="s">
        <v>3</v>
      </c>
      <c r="D5" s="217" t="s">
        <v>497</v>
      </c>
      <c r="E5" s="217"/>
      <c r="F5" s="217"/>
      <c r="G5" s="217" t="s">
        <v>496</v>
      </c>
      <c r="H5" s="217"/>
      <c r="I5" s="217"/>
      <c r="J5" s="217" t="s">
        <v>478</v>
      </c>
      <c r="K5" s="217"/>
      <c r="L5" s="217"/>
      <c r="M5" s="218" t="s">
        <v>498</v>
      </c>
      <c r="N5" s="218"/>
      <c r="O5" s="218"/>
      <c r="P5" s="217" t="s">
        <v>483</v>
      </c>
      <c r="Q5" s="217"/>
      <c r="R5" s="217"/>
      <c r="S5" s="217" t="s">
        <v>499</v>
      </c>
      <c r="T5" s="217"/>
      <c r="U5" s="217"/>
      <c r="V5" s="61" t="s">
        <v>454</v>
      </c>
    </row>
    <row r="6" spans="1:22" x14ac:dyDescent="0.15">
      <c r="A6" s="216"/>
      <c r="B6" s="214"/>
      <c r="C6" s="214"/>
      <c r="D6" s="214" t="s">
        <v>4</v>
      </c>
      <c r="E6" s="214" t="s">
        <v>5</v>
      </c>
      <c r="F6" s="214"/>
      <c r="G6" s="214" t="s">
        <v>4</v>
      </c>
      <c r="H6" s="214" t="s">
        <v>5</v>
      </c>
      <c r="I6" s="214"/>
      <c r="J6" s="214" t="s">
        <v>4</v>
      </c>
      <c r="K6" s="214" t="s">
        <v>5</v>
      </c>
      <c r="L6" s="214"/>
      <c r="M6" s="214" t="s">
        <v>4</v>
      </c>
      <c r="N6" s="214" t="s">
        <v>5</v>
      </c>
      <c r="O6" s="214"/>
      <c r="P6" s="214" t="s">
        <v>4</v>
      </c>
      <c r="Q6" s="214" t="s">
        <v>5</v>
      </c>
      <c r="R6" s="214"/>
      <c r="S6" s="214" t="s">
        <v>4</v>
      </c>
      <c r="T6" s="214" t="s">
        <v>5</v>
      </c>
      <c r="U6" s="214"/>
      <c r="V6" s="212" t="s">
        <v>613</v>
      </c>
    </row>
    <row r="7" spans="1:22" ht="21" x14ac:dyDescent="0.15">
      <c r="A7" s="216"/>
      <c r="B7" s="214"/>
      <c r="C7" s="214"/>
      <c r="D7" s="214"/>
      <c r="E7" s="12" t="s">
        <v>6</v>
      </c>
      <c r="F7" s="12" t="s">
        <v>7</v>
      </c>
      <c r="G7" s="214"/>
      <c r="H7" s="12" t="s">
        <v>6</v>
      </c>
      <c r="I7" s="12" t="s">
        <v>7</v>
      </c>
      <c r="J7" s="214"/>
      <c r="K7" s="12" t="s">
        <v>6</v>
      </c>
      <c r="L7" s="12" t="s">
        <v>7</v>
      </c>
      <c r="M7" s="214"/>
      <c r="N7" s="12" t="s">
        <v>6</v>
      </c>
      <c r="O7" s="12" t="s">
        <v>7</v>
      </c>
      <c r="P7" s="214"/>
      <c r="Q7" s="12" t="s">
        <v>6</v>
      </c>
      <c r="R7" s="12" t="s">
        <v>7</v>
      </c>
      <c r="S7" s="214"/>
      <c r="T7" s="12" t="s">
        <v>6</v>
      </c>
      <c r="U7" s="12" t="s">
        <v>7</v>
      </c>
      <c r="V7" s="212"/>
    </row>
    <row r="8" spans="1:22" s="6" customFormat="1" x14ac:dyDescent="0.1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/>
      <c r="S8" s="10">
        <v>19</v>
      </c>
      <c r="T8" s="10">
        <v>20</v>
      </c>
      <c r="U8" s="10">
        <v>21</v>
      </c>
      <c r="V8" s="11">
        <v>22</v>
      </c>
    </row>
    <row r="9" spans="1:22" s="6" customFormat="1" ht="25.5" x14ac:dyDescent="0.15">
      <c r="A9" s="75">
        <v>1000</v>
      </c>
      <c r="B9" s="74" t="s">
        <v>500</v>
      </c>
      <c r="C9" s="75"/>
      <c r="D9" s="72">
        <f t="shared" ref="D9:F9" si="0">SUM(D10,D46,D65)</f>
        <v>2253008635.5</v>
      </c>
      <c r="E9" s="72">
        <f t="shared" si="0"/>
        <v>1734780361.5</v>
      </c>
      <c r="F9" s="72">
        <f t="shared" si="0"/>
        <v>693228274</v>
      </c>
      <c r="G9" s="72">
        <f>H9+I9</f>
        <v>1750971.4000000001</v>
      </c>
      <c r="H9" s="70">
        <f>H10+H55+H65</f>
        <v>1750971.4000000001</v>
      </c>
      <c r="I9" s="70">
        <f>I45+I100</f>
        <v>0</v>
      </c>
      <c r="J9" s="128">
        <f>J10+J55+J65</f>
        <v>1838519.9700000002</v>
      </c>
      <c r="K9" s="128">
        <f>K10+K55+K65</f>
        <v>1838519.9700000002</v>
      </c>
      <c r="L9" s="128"/>
      <c r="M9" s="128">
        <f>N9</f>
        <v>87548.570000000065</v>
      </c>
      <c r="N9" s="128">
        <f>K9-H9</f>
        <v>87548.570000000065</v>
      </c>
      <c r="O9" s="129">
        <f>L9-I9</f>
        <v>0</v>
      </c>
      <c r="P9" s="128">
        <f>P10+P55+P65</f>
        <v>1930445.9685000002</v>
      </c>
      <c r="Q9" s="128">
        <f>Q10+Q55+Q65</f>
        <v>1930445.9685000002</v>
      </c>
      <c r="R9" s="128"/>
      <c r="S9" s="128">
        <f>S10+S55+S65</f>
        <v>2026968.2669250004</v>
      </c>
      <c r="T9" s="128">
        <f>T10+T55+T65</f>
        <v>2026968.2669250004</v>
      </c>
      <c r="U9" s="128"/>
      <c r="V9" s="130"/>
    </row>
    <row r="10" spans="1:22" ht="38.25" x14ac:dyDescent="0.15">
      <c r="A10" s="75">
        <v>1100</v>
      </c>
      <c r="B10" s="74" t="s">
        <v>501</v>
      </c>
      <c r="C10" s="75" t="s">
        <v>9</v>
      </c>
      <c r="D10" s="131">
        <f>SUM(D11,D15,D17,D37,D40)</f>
        <v>302867544.5</v>
      </c>
      <c r="E10" s="131">
        <f>SUM(E11,E15,E17,E37,E40)</f>
        <v>302867544.5</v>
      </c>
      <c r="F10" s="131" t="s">
        <v>466</v>
      </c>
      <c r="G10" s="73">
        <f>G11+G15+G17+G37</f>
        <v>248250</v>
      </c>
      <c r="H10" s="73">
        <f>H11+H15+H17+H37</f>
        <v>248250</v>
      </c>
      <c r="I10" s="18"/>
      <c r="J10" s="128">
        <f>J11+J15+J17+J37</f>
        <v>260662.5</v>
      </c>
      <c r="K10" s="128">
        <f>K11+K15+K17+K37</f>
        <v>260662.5</v>
      </c>
      <c r="L10" s="42"/>
      <c r="M10" s="128">
        <f>J10-G10</f>
        <v>12412.5</v>
      </c>
      <c r="N10" s="128">
        <f t="shared" ref="M10:N17" si="1">K10-H10</f>
        <v>12412.5</v>
      </c>
      <c r="O10" s="128"/>
      <c r="P10" s="128">
        <f>P11+P15+P17+P37</f>
        <v>273695.625</v>
      </c>
      <c r="Q10" s="128">
        <f>Q11+Q15+Q17+Q37</f>
        <v>273695.625</v>
      </c>
      <c r="R10" s="42"/>
      <c r="S10" s="128">
        <f>S11+S15+S17+S37</f>
        <v>287380.40625</v>
      </c>
      <c r="T10" s="128">
        <f>T11+T15+T17+T37</f>
        <v>287380.40625</v>
      </c>
      <c r="U10" s="42"/>
      <c r="V10" s="132"/>
    </row>
    <row r="11" spans="1:22" s="6" customFormat="1" ht="25.5" x14ac:dyDescent="0.15">
      <c r="A11" s="75">
        <v>1110</v>
      </c>
      <c r="B11" s="74" t="s">
        <v>502</v>
      </c>
      <c r="C11" s="75" t="s">
        <v>10</v>
      </c>
      <c r="D11" s="70">
        <f>SUM(D12,D13,D14)</f>
        <v>81974365.5</v>
      </c>
      <c r="E11" s="70">
        <f>SUM(E12,E13,E14)</f>
        <v>81974365.5</v>
      </c>
      <c r="F11" s="70" t="s">
        <v>466</v>
      </c>
      <c r="G11" s="70">
        <f>G12+G13+G14</f>
        <v>54000</v>
      </c>
      <c r="H11" s="70">
        <f>H12+H13+H14</f>
        <v>54000</v>
      </c>
      <c r="I11" s="70"/>
      <c r="J11" s="128">
        <f>G11+G11*5%</f>
        <v>56700</v>
      </c>
      <c r="K11" s="128">
        <f>H11+H11*5%</f>
        <v>56700</v>
      </c>
      <c r="L11" s="128"/>
      <c r="M11" s="128">
        <f>J11-G11</f>
        <v>2700</v>
      </c>
      <c r="N11" s="128">
        <f t="shared" si="1"/>
        <v>2700</v>
      </c>
      <c r="O11" s="128"/>
      <c r="P11" s="128">
        <f>J11+J11*5%</f>
        <v>59535</v>
      </c>
      <c r="Q11" s="128">
        <f>K11+K11*5%</f>
        <v>59535</v>
      </c>
      <c r="R11" s="128"/>
      <c r="S11" s="128">
        <f>P11+P11*5%</f>
        <v>62511.75</v>
      </c>
      <c r="T11" s="128">
        <f>Q11+Q11*5%</f>
        <v>62511.75</v>
      </c>
      <c r="U11" s="128"/>
      <c r="V11" s="130"/>
    </row>
    <row r="12" spans="1:22" ht="38.25" x14ac:dyDescent="0.15">
      <c r="A12" s="75">
        <v>1111</v>
      </c>
      <c r="B12" s="74" t="s">
        <v>503</v>
      </c>
      <c r="C12" s="75"/>
      <c r="D12" s="69">
        <f>SUM(E12,F12)</f>
        <v>17072506</v>
      </c>
      <c r="E12" s="69">
        <v>17072506</v>
      </c>
      <c r="F12" s="131" t="s">
        <v>466</v>
      </c>
      <c r="G12" s="71">
        <v>10000</v>
      </c>
      <c r="H12" s="71">
        <v>10000</v>
      </c>
      <c r="I12" s="18"/>
      <c r="J12" s="128">
        <f t="shared" ref="J12:J75" si="2">G12+G12*5%</f>
        <v>10500</v>
      </c>
      <c r="K12" s="128">
        <f t="shared" ref="K12:K75" si="3">H12+H12*5%</f>
        <v>10500</v>
      </c>
      <c r="L12" s="42"/>
      <c r="M12" s="35">
        <f t="shared" si="1"/>
        <v>500</v>
      </c>
      <c r="N12" s="35">
        <f t="shared" si="1"/>
        <v>500</v>
      </c>
      <c r="O12" s="128"/>
      <c r="P12" s="128">
        <f t="shared" ref="P12:P75" si="4">J12+J12*5%</f>
        <v>11025</v>
      </c>
      <c r="Q12" s="128">
        <f t="shared" ref="Q12:Q75" si="5">K12+K12*5%</f>
        <v>11025</v>
      </c>
      <c r="R12" s="42"/>
      <c r="S12" s="128">
        <f t="shared" ref="S12:S75" si="6">P12+P12*5%</f>
        <v>11576.25</v>
      </c>
      <c r="T12" s="128">
        <f t="shared" ref="T12:T75" si="7">Q12+Q12*5%</f>
        <v>11576.25</v>
      </c>
      <c r="U12" s="42"/>
      <c r="V12" s="132"/>
    </row>
    <row r="13" spans="1:22" s="6" customFormat="1" ht="25.5" x14ac:dyDescent="0.15">
      <c r="A13" s="75">
        <v>1112</v>
      </c>
      <c r="B13" s="74" t="s">
        <v>504</v>
      </c>
      <c r="C13" s="75"/>
      <c r="D13" s="69">
        <f>SUM(E13,F13)</f>
        <v>5153905</v>
      </c>
      <c r="E13" s="69">
        <v>5153905</v>
      </c>
      <c r="F13" s="70" t="s">
        <v>466</v>
      </c>
      <c r="G13" s="69">
        <f>H13</f>
        <v>4500</v>
      </c>
      <c r="H13" s="69">
        <v>4500</v>
      </c>
      <c r="I13" s="14"/>
      <c r="J13" s="128">
        <f t="shared" si="2"/>
        <v>4725</v>
      </c>
      <c r="K13" s="128">
        <f t="shared" si="3"/>
        <v>4725</v>
      </c>
      <c r="L13" s="128"/>
      <c r="M13" s="35">
        <f t="shared" si="1"/>
        <v>225</v>
      </c>
      <c r="N13" s="35">
        <f t="shared" si="1"/>
        <v>225</v>
      </c>
      <c r="O13" s="128"/>
      <c r="P13" s="128">
        <f t="shared" si="4"/>
        <v>4961.25</v>
      </c>
      <c r="Q13" s="128">
        <f t="shared" si="5"/>
        <v>4961.25</v>
      </c>
      <c r="R13" s="128"/>
      <c r="S13" s="128">
        <f t="shared" si="6"/>
        <v>5209.3125</v>
      </c>
      <c r="T13" s="128">
        <f t="shared" si="7"/>
        <v>5209.3125</v>
      </c>
      <c r="U13" s="128"/>
      <c r="V13" s="130"/>
    </row>
    <row r="14" spans="1:22" ht="25.5" x14ac:dyDescent="0.15">
      <c r="A14" s="75">
        <v>1113</v>
      </c>
      <c r="B14" s="74" t="s">
        <v>505</v>
      </c>
      <c r="C14" s="75"/>
      <c r="D14" s="35">
        <f>SUM(E14,F14)</f>
        <v>59747954.5</v>
      </c>
      <c r="E14" s="35">
        <v>59747954.5</v>
      </c>
      <c r="F14" s="131" t="s">
        <v>466</v>
      </c>
      <c r="G14" s="18">
        <v>39500</v>
      </c>
      <c r="H14" s="18">
        <v>39500</v>
      </c>
      <c r="I14" s="18"/>
      <c r="J14" s="128">
        <f t="shared" si="2"/>
        <v>41475</v>
      </c>
      <c r="K14" s="128">
        <f t="shared" si="3"/>
        <v>41475</v>
      </c>
      <c r="L14" s="42"/>
      <c r="M14" s="35">
        <f t="shared" si="1"/>
        <v>1975</v>
      </c>
      <c r="N14" s="35">
        <f t="shared" si="1"/>
        <v>1975</v>
      </c>
      <c r="O14" s="128"/>
      <c r="P14" s="128">
        <f t="shared" si="4"/>
        <v>43548.75</v>
      </c>
      <c r="Q14" s="128">
        <f t="shared" si="5"/>
        <v>43548.75</v>
      </c>
      <c r="R14" s="42"/>
      <c r="S14" s="128">
        <f t="shared" si="6"/>
        <v>45726.1875</v>
      </c>
      <c r="T14" s="128">
        <f t="shared" si="7"/>
        <v>45726.1875</v>
      </c>
      <c r="U14" s="42"/>
      <c r="V14" s="132"/>
    </row>
    <row r="15" spans="1:22" s="6" customFormat="1" ht="12.75" customHeight="1" x14ac:dyDescent="0.15">
      <c r="A15" s="75">
        <v>1120</v>
      </c>
      <c r="B15" s="74" t="s">
        <v>506</v>
      </c>
      <c r="C15" s="75" t="s">
        <v>11</v>
      </c>
      <c r="D15" s="128">
        <f>SUM(D16)</f>
        <v>183264531</v>
      </c>
      <c r="E15" s="128">
        <f>SUM(E16)</f>
        <v>183264531</v>
      </c>
      <c r="F15" s="131" t="s">
        <v>466</v>
      </c>
      <c r="G15" s="70">
        <f>G16</f>
        <v>166950</v>
      </c>
      <c r="H15" s="70">
        <f>H16</f>
        <v>166950</v>
      </c>
      <c r="I15" s="10"/>
      <c r="J15" s="128">
        <f t="shared" si="2"/>
        <v>175297.5</v>
      </c>
      <c r="K15" s="128">
        <f t="shared" si="3"/>
        <v>175297.5</v>
      </c>
      <c r="L15" s="35"/>
      <c r="M15" s="128">
        <f t="shared" si="1"/>
        <v>8347.5</v>
      </c>
      <c r="N15" s="128">
        <f t="shared" si="1"/>
        <v>8347.5</v>
      </c>
      <c r="O15" s="128"/>
      <c r="P15" s="128">
        <f t="shared" si="4"/>
        <v>184062.375</v>
      </c>
      <c r="Q15" s="128">
        <f t="shared" si="5"/>
        <v>184062.375</v>
      </c>
      <c r="R15" s="35"/>
      <c r="S15" s="128">
        <f t="shared" si="6"/>
        <v>193265.49374999999</v>
      </c>
      <c r="T15" s="128">
        <f t="shared" si="7"/>
        <v>193265.49374999999</v>
      </c>
      <c r="U15" s="35"/>
      <c r="V15" s="130"/>
    </row>
    <row r="16" spans="1:22" s="6" customFormat="1" ht="94.5" x14ac:dyDescent="0.15">
      <c r="A16" s="75">
        <v>1121</v>
      </c>
      <c r="B16" s="74" t="s">
        <v>507</v>
      </c>
      <c r="C16" s="75"/>
      <c r="D16" s="35">
        <f>SUM(E16,F16)</f>
        <v>183264531</v>
      </c>
      <c r="E16" s="35">
        <v>183264531</v>
      </c>
      <c r="F16" s="35" t="s">
        <v>466</v>
      </c>
      <c r="G16" s="35">
        <f>H16</f>
        <v>166950</v>
      </c>
      <c r="H16" s="69">
        <v>166950</v>
      </c>
      <c r="I16" s="10"/>
      <c r="J16" s="128">
        <f t="shared" si="2"/>
        <v>175297.5</v>
      </c>
      <c r="K16" s="128">
        <f t="shared" si="3"/>
        <v>175297.5</v>
      </c>
      <c r="L16" s="35"/>
      <c r="M16" s="35">
        <f t="shared" si="1"/>
        <v>8347.5</v>
      </c>
      <c r="N16" s="35">
        <f t="shared" si="1"/>
        <v>8347.5</v>
      </c>
      <c r="O16" s="128"/>
      <c r="P16" s="128">
        <f t="shared" si="4"/>
        <v>184062.375</v>
      </c>
      <c r="Q16" s="128">
        <f t="shared" si="5"/>
        <v>184062.375</v>
      </c>
      <c r="R16" s="35"/>
      <c r="S16" s="128">
        <f t="shared" si="6"/>
        <v>193265.49374999999</v>
      </c>
      <c r="T16" s="128">
        <f t="shared" si="7"/>
        <v>193265.49374999999</v>
      </c>
      <c r="U16" s="35"/>
      <c r="V16" s="133" t="s">
        <v>489</v>
      </c>
    </row>
    <row r="17" spans="1:22" s="6" customFormat="1" ht="89.25" x14ac:dyDescent="0.15">
      <c r="A17" s="75">
        <v>1130</v>
      </c>
      <c r="B17" s="74" t="s">
        <v>508</v>
      </c>
      <c r="C17" s="75" t="s">
        <v>12</v>
      </c>
      <c r="D17" s="70">
        <f>SUM(D18:D36)</f>
        <v>18171448</v>
      </c>
      <c r="E17" s="70">
        <f>SUM(E18:E36)</f>
        <v>18171448</v>
      </c>
      <c r="F17" s="69" t="s">
        <v>466</v>
      </c>
      <c r="G17" s="70">
        <f>G19+G24+G25+G21+G23+G36+G29+G18</f>
        <v>14800</v>
      </c>
      <c r="H17" s="70">
        <f>H19+H24+H25+H21+H23+H36+H29+H18</f>
        <v>14800</v>
      </c>
      <c r="I17" s="10"/>
      <c r="J17" s="128">
        <f t="shared" si="2"/>
        <v>15540</v>
      </c>
      <c r="K17" s="128">
        <f t="shared" si="3"/>
        <v>15540</v>
      </c>
      <c r="L17" s="35"/>
      <c r="M17" s="128">
        <f t="shared" si="1"/>
        <v>740</v>
      </c>
      <c r="N17" s="128">
        <f t="shared" si="1"/>
        <v>740</v>
      </c>
      <c r="O17" s="128"/>
      <c r="P17" s="128">
        <f t="shared" si="4"/>
        <v>16317</v>
      </c>
      <c r="Q17" s="128">
        <f t="shared" si="5"/>
        <v>16317</v>
      </c>
      <c r="R17" s="35"/>
      <c r="S17" s="128">
        <f t="shared" si="6"/>
        <v>17132.849999999999</v>
      </c>
      <c r="T17" s="128">
        <f t="shared" si="7"/>
        <v>17132.849999999999</v>
      </c>
      <c r="U17" s="35"/>
      <c r="V17" s="133" t="s">
        <v>474</v>
      </c>
    </row>
    <row r="18" spans="1:22" s="6" customFormat="1" ht="51" x14ac:dyDescent="0.15">
      <c r="A18" s="75">
        <v>11301</v>
      </c>
      <c r="B18" s="74" t="s">
        <v>509</v>
      </c>
      <c r="C18" s="75"/>
      <c r="D18" s="144">
        <f t="shared" ref="D18:D36" si="8">SUM(E18,F18)</f>
        <v>3851000</v>
      </c>
      <c r="E18" s="144">
        <v>3851000</v>
      </c>
      <c r="F18" s="124" t="s">
        <v>466</v>
      </c>
      <c r="G18" s="69">
        <v>2800</v>
      </c>
      <c r="H18" s="69">
        <v>2800</v>
      </c>
      <c r="I18" s="14"/>
      <c r="J18" s="128">
        <f t="shared" si="2"/>
        <v>2940</v>
      </c>
      <c r="K18" s="128">
        <f t="shared" si="3"/>
        <v>2940</v>
      </c>
      <c r="L18" s="128"/>
      <c r="M18" s="128">
        <f>J18-G18</f>
        <v>140</v>
      </c>
      <c r="N18" s="128">
        <f t="shared" ref="N18" si="9">K18-H18</f>
        <v>140</v>
      </c>
      <c r="O18" s="128"/>
      <c r="P18" s="128">
        <f t="shared" si="4"/>
        <v>3087</v>
      </c>
      <c r="Q18" s="128">
        <f t="shared" si="5"/>
        <v>3087</v>
      </c>
      <c r="R18" s="128"/>
      <c r="S18" s="128">
        <f t="shared" si="6"/>
        <v>3241.35</v>
      </c>
      <c r="T18" s="128">
        <f t="shared" si="7"/>
        <v>3241.35</v>
      </c>
      <c r="U18" s="128"/>
      <c r="V18" s="130"/>
    </row>
    <row r="19" spans="1:22" ht="89.25" x14ac:dyDescent="0.15">
      <c r="A19" s="75">
        <v>11302</v>
      </c>
      <c r="B19" s="74" t="s">
        <v>510</v>
      </c>
      <c r="C19" s="75"/>
      <c r="D19" s="131">
        <f t="shared" si="8"/>
        <v>0</v>
      </c>
      <c r="E19" s="131">
        <v>0</v>
      </c>
      <c r="F19" s="131" t="s">
        <v>466</v>
      </c>
      <c r="G19" s="71"/>
      <c r="H19" s="71"/>
      <c r="I19" s="18"/>
      <c r="J19" s="128">
        <f t="shared" si="2"/>
        <v>0</v>
      </c>
      <c r="K19" s="128">
        <f t="shared" si="3"/>
        <v>0</v>
      </c>
      <c r="L19" s="42"/>
      <c r="M19" s="128"/>
      <c r="N19" s="128"/>
      <c r="O19" s="128"/>
      <c r="P19" s="128">
        <f t="shared" si="4"/>
        <v>0</v>
      </c>
      <c r="Q19" s="128">
        <f t="shared" si="5"/>
        <v>0</v>
      </c>
      <c r="R19" s="42"/>
      <c r="S19" s="128">
        <f t="shared" si="6"/>
        <v>0</v>
      </c>
      <c r="T19" s="128">
        <f t="shared" si="7"/>
        <v>0</v>
      </c>
      <c r="U19" s="42"/>
      <c r="V19" s="132"/>
    </row>
    <row r="20" spans="1:22" s="6" customFormat="1" ht="51" x14ac:dyDescent="0.15">
      <c r="A20" s="75">
        <v>11303</v>
      </c>
      <c r="B20" s="74" t="s">
        <v>511</v>
      </c>
      <c r="C20" s="75"/>
      <c r="D20" s="69">
        <f t="shared" si="8"/>
        <v>10000</v>
      </c>
      <c r="E20" s="69">
        <v>10000</v>
      </c>
      <c r="F20" s="69" t="s">
        <v>466</v>
      </c>
      <c r="G20" s="69"/>
      <c r="H20" s="69"/>
      <c r="I20" s="10"/>
      <c r="J20" s="128">
        <f t="shared" si="2"/>
        <v>0</v>
      </c>
      <c r="K20" s="128">
        <f t="shared" si="3"/>
        <v>0</v>
      </c>
      <c r="L20" s="128"/>
      <c r="M20" s="128"/>
      <c r="N20" s="128"/>
      <c r="O20" s="128"/>
      <c r="P20" s="128">
        <f t="shared" si="4"/>
        <v>0</v>
      </c>
      <c r="Q20" s="128">
        <f t="shared" si="5"/>
        <v>0</v>
      </c>
      <c r="R20" s="35"/>
      <c r="S20" s="128">
        <f t="shared" si="6"/>
        <v>0</v>
      </c>
      <c r="T20" s="128">
        <f t="shared" si="7"/>
        <v>0</v>
      </c>
      <c r="U20" s="35"/>
      <c r="V20" s="134" t="s">
        <v>475</v>
      </c>
    </row>
    <row r="21" spans="1:22" s="6" customFormat="1" ht="102" x14ac:dyDescent="0.15">
      <c r="A21" s="75">
        <v>11304</v>
      </c>
      <c r="B21" s="74" t="s">
        <v>512</v>
      </c>
      <c r="C21" s="75"/>
      <c r="D21" s="69">
        <f>SUM(E21,F21)</f>
        <v>3505000</v>
      </c>
      <c r="E21" s="69">
        <v>3505000</v>
      </c>
      <c r="F21" s="70" t="s">
        <v>466</v>
      </c>
      <c r="G21" s="69">
        <v>3500</v>
      </c>
      <c r="H21" s="69">
        <v>3500</v>
      </c>
      <c r="I21" s="14"/>
      <c r="J21" s="128">
        <f t="shared" si="2"/>
        <v>3675</v>
      </c>
      <c r="K21" s="128">
        <f t="shared" si="3"/>
        <v>3675</v>
      </c>
      <c r="L21" s="128"/>
      <c r="M21" s="35">
        <f>J21-G21</f>
        <v>175</v>
      </c>
      <c r="N21" s="35">
        <f>K21-H21</f>
        <v>175</v>
      </c>
      <c r="O21" s="128"/>
      <c r="P21" s="128">
        <f t="shared" si="4"/>
        <v>3858.75</v>
      </c>
      <c r="Q21" s="128">
        <f t="shared" si="5"/>
        <v>3858.75</v>
      </c>
      <c r="R21" s="128"/>
      <c r="S21" s="128">
        <f t="shared" si="6"/>
        <v>4051.6875</v>
      </c>
      <c r="T21" s="128">
        <f t="shared" si="7"/>
        <v>4051.6875</v>
      </c>
      <c r="U21" s="128"/>
      <c r="V21" s="130"/>
    </row>
    <row r="22" spans="1:22" ht="102" x14ac:dyDescent="0.15">
      <c r="A22" s="75">
        <v>11305</v>
      </c>
      <c r="B22" s="74" t="s">
        <v>513</v>
      </c>
      <c r="C22" s="75"/>
      <c r="D22" s="131">
        <f t="shared" si="8"/>
        <v>0</v>
      </c>
      <c r="E22" s="131">
        <v>0</v>
      </c>
      <c r="F22" s="131" t="s">
        <v>466</v>
      </c>
      <c r="G22" s="69">
        <v>0</v>
      </c>
      <c r="H22" s="69">
        <v>0</v>
      </c>
      <c r="I22" s="18"/>
      <c r="J22" s="128">
        <f t="shared" si="2"/>
        <v>0</v>
      </c>
      <c r="K22" s="128">
        <f t="shared" si="3"/>
        <v>0</v>
      </c>
      <c r="L22" s="42"/>
      <c r="M22" s="128"/>
      <c r="N22" s="128"/>
      <c r="O22" s="128"/>
      <c r="P22" s="128">
        <f t="shared" si="4"/>
        <v>0</v>
      </c>
      <c r="Q22" s="128">
        <f t="shared" si="5"/>
        <v>0</v>
      </c>
      <c r="R22" s="42"/>
      <c r="S22" s="128">
        <f t="shared" si="6"/>
        <v>0</v>
      </c>
      <c r="T22" s="128">
        <f t="shared" si="7"/>
        <v>0</v>
      </c>
      <c r="U22" s="42"/>
      <c r="V22" s="132"/>
    </row>
    <row r="23" spans="1:22" ht="63.75" x14ac:dyDescent="0.15">
      <c r="A23" s="75">
        <v>11306</v>
      </c>
      <c r="B23" s="74" t="s">
        <v>514</v>
      </c>
      <c r="C23" s="75"/>
      <c r="D23" s="69">
        <f t="shared" si="8"/>
        <v>300000</v>
      </c>
      <c r="E23" s="69">
        <v>300000</v>
      </c>
      <c r="F23" s="69" t="s">
        <v>466</v>
      </c>
      <c r="G23" s="69">
        <f>H23</f>
        <v>150</v>
      </c>
      <c r="H23" s="69">
        <v>150</v>
      </c>
      <c r="I23" s="18"/>
      <c r="J23" s="128">
        <f t="shared" si="2"/>
        <v>157.5</v>
      </c>
      <c r="K23" s="128">
        <f t="shared" si="3"/>
        <v>157.5</v>
      </c>
      <c r="L23" s="42"/>
      <c r="M23" s="42">
        <f t="shared" ref="M23:N25" si="10">J23-G23</f>
        <v>7.5</v>
      </c>
      <c r="N23" s="42">
        <f t="shared" si="10"/>
        <v>7.5</v>
      </c>
      <c r="O23" s="128"/>
      <c r="P23" s="128">
        <f t="shared" si="4"/>
        <v>165.375</v>
      </c>
      <c r="Q23" s="128">
        <f t="shared" si="5"/>
        <v>165.375</v>
      </c>
      <c r="R23" s="42"/>
      <c r="S23" s="128">
        <f t="shared" si="6"/>
        <v>173.64375000000001</v>
      </c>
      <c r="T23" s="128">
        <f t="shared" si="7"/>
        <v>173.64375000000001</v>
      </c>
      <c r="U23" s="42"/>
      <c r="V23" s="135" t="s">
        <v>476</v>
      </c>
    </row>
    <row r="24" spans="1:22" ht="51" x14ac:dyDescent="0.15">
      <c r="A24" s="75">
        <v>11307</v>
      </c>
      <c r="B24" s="74" t="s">
        <v>515</v>
      </c>
      <c r="C24" s="75"/>
      <c r="D24" s="69">
        <f t="shared" si="8"/>
        <v>5220900</v>
      </c>
      <c r="E24" s="69">
        <v>5220900</v>
      </c>
      <c r="F24" s="131" t="s">
        <v>466</v>
      </c>
      <c r="G24" s="69">
        <v>4500</v>
      </c>
      <c r="H24" s="69">
        <v>4500</v>
      </c>
      <c r="I24" s="18"/>
      <c r="J24" s="128">
        <f t="shared" si="2"/>
        <v>4725</v>
      </c>
      <c r="K24" s="128">
        <f t="shared" si="3"/>
        <v>4725</v>
      </c>
      <c r="L24" s="42"/>
      <c r="M24" s="35">
        <f t="shared" si="10"/>
        <v>225</v>
      </c>
      <c r="N24" s="35">
        <f t="shared" si="10"/>
        <v>225</v>
      </c>
      <c r="O24" s="128"/>
      <c r="P24" s="128">
        <f t="shared" si="4"/>
        <v>4961.25</v>
      </c>
      <c r="Q24" s="128">
        <f t="shared" si="5"/>
        <v>4961.25</v>
      </c>
      <c r="R24" s="42"/>
      <c r="S24" s="128">
        <f t="shared" si="6"/>
        <v>5209.3125</v>
      </c>
      <c r="T24" s="128">
        <f t="shared" si="7"/>
        <v>5209.3125</v>
      </c>
      <c r="U24" s="42"/>
      <c r="V24" s="132"/>
    </row>
    <row r="25" spans="1:22" ht="76.5" x14ac:dyDescent="0.15">
      <c r="A25" s="75">
        <v>11308</v>
      </c>
      <c r="B25" s="74" t="s">
        <v>516</v>
      </c>
      <c r="C25" s="75"/>
      <c r="D25" s="69">
        <f t="shared" si="8"/>
        <v>380650</v>
      </c>
      <c r="E25" s="69">
        <v>380650</v>
      </c>
      <c r="F25" s="131" t="s">
        <v>466</v>
      </c>
      <c r="G25" s="69">
        <v>250</v>
      </c>
      <c r="H25" s="69">
        <v>250</v>
      </c>
      <c r="I25" s="18"/>
      <c r="J25" s="128">
        <f t="shared" si="2"/>
        <v>262.5</v>
      </c>
      <c r="K25" s="128">
        <f t="shared" si="3"/>
        <v>262.5</v>
      </c>
      <c r="L25" s="42"/>
      <c r="M25" s="35">
        <f t="shared" si="10"/>
        <v>12.5</v>
      </c>
      <c r="N25" s="35">
        <f t="shared" si="10"/>
        <v>12.5</v>
      </c>
      <c r="O25" s="128"/>
      <c r="P25" s="128">
        <f t="shared" si="4"/>
        <v>275.625</v>
      </c>
      <c r="Q25" s="128">
        <f t="shared" si="5"/>
        <v>275.625</v>
      </c>
      <c r="R25" s="42"/>
      <c r="S25" s="128">
        <f t="shared" si="6"/>
        <v>289.40625</v>
      </c>
      <c r="T25" s="128">
        <f t="shared" si="7"/>
        <v>289.40625</v>
      </c>
      <c r="U25" s="42"/>
      <c r="V25" s="132"/>
    </row>
    <row r="26" spans="1:22" ht="89.25" x14ac:dyDescent="0.15">
      <c r="A26" s="75">
        <v>11309</v>
      </c>
      <c r="B26" s="74" t="s">
        <v>517</v>
      </c>
      <c r="C26" s="75"/>
      <c r="D26" s="69">
        <f t="shared" si="8"/>
        <v>650000</v>
      </c>
      <c r="E26" s="69">
        <v>650000</v>
      </c>
      <c r="F26" s="131" t="s">
        <v>466</v>
      </c>
      <c r="G26" s="69">
        <f>H26</f>
        <v>0</v>
      </c>
      <c r="H26" s="69">
        <v>0</v>
      </c>
      <c r="I26" s="18"/>
      <c r="J26" s="128">
        <f t="shared" si="2"/>
        <v>0</v>
      </c>
      <c r="K26" s="128">
        <f t="shared" si="3"/>
        <v>0</v>
      </c>
      <c r="L26" s="42"/>
      <c r="M26" s="128"/>
      <c r="N26" s="128"/>
      <c r="O26" s="128"/>
      <c r="P26" s="128">
        <f t="shared" si="4"/>
        <v>0</v>
      </c>
      <c r="Q26" s="128">
        <f t="shared" si="5"/>
        <v>0</v>
      </c>
      <c r="R26" s="42"/>
      <c r="S26" s="128">
        <f t="shared" si="6"/>
        <v>0</v>
      </c>
      <c r="T26" s="128">
        <f t="shared" si="7"/>
        <v>0</v>
      </c>
      <c r="U26" s="42"/>
      <c r="V26" s="136"/>
    </row>
    <row r="27" spans="1:22" ht="63.75" x14ac:dyDescent="0.15">
      <c r="A27" s="75">
        <v>11310</v>
      </c>
      <c r="B27" s="74" t="s">
        <v>518</v>
      </c>
      <c r="C27" s="75"/>
      <c r="D27" s="69">
        <f t="shared" si="8"/>
        <v>0</v>
      </c>
      <c r="E27" s="69">
        <v>0</v>
      </c>
      <c r="F27" s="131" t="s">
        <v>466</v>
      </c>
      <c r="G27" s="71"/>
      <c r="H27" s="71"/>
      <c r="I27" s="18"/>
      <c r="J27" s="128">
        <f t="shared" si="2"/>
        <v>0</v>
      </c>
      <c r="K27" s="128">
        <f t="shared" si="3"/>
        <v>0</v>
      </c>
      <c r="L27" s="42"/>
      <c r="M27" s="128"/>
      <c r="N27" s="128"/>
      <c r="O27" s="128"/>
      <c r="P27" s="128">
        <f t="shared" si="4"/>
        <v>0</v>
      </c>
      <c r="Q27" s="128">
        <f t="shared" si="5"/>
        <v>0</v>
      </c>
      <c r="R27" s="42"/>
      <c r="S27" s="128">
        <f t="shared" si="6"/>
        <v>0</v>
      </c>
      <c r="T27" s="128">
        <f t="shared" si="7"/>
        <v>0</v>
      </c>
      <c r="U27" s="42"/>
      <c r="V27" s="132"/>
    </row>
    <row r="28" spans="1:22" ht="51" x14ac:dyDescent="0.15">
      <c r="A28" s="75">
        <v>11311</v>
      </c>
      <c r="B28" s="74" t="s">
        <v>519</v>
      </c>
      <c r="C28" s="75"/>
      <c r="D28" s="69">
        <f t="shared" si="8"/>
        <v>0</v>
      </c>
      <c r="E28" s="69">
        <v>0</v>
      </c>
      <c r="F28" s="131" t="s">
        <v>466</v>
      </c>
      <c r="G28" s="71"/>
      <c r="H28" s="71"/>
      <c r="I28" s="18"/>
      <c r="J28" s="128">
        <f t="shared" si="2"/>
        <v>0</v>
      </c>
      <c r="K28" s="128">
        <f t="shared" si="3"/>
        <v>0</v>
      </c>
      <c r="L28" s="35"/>
      <c r="M28" s="128"/>
      <c r="N28" s="128"/>
      <c r="O28" s="128"/>
      <c r="P28" s="128">
        <f t="shared" si="4"/>
        <v>0</v>
      </c>
      <c r="Q28" s="128">
        <f t="shared" si="5"/>
        <v>0</v>
      </c>
      <c r="R28" s="42"/>
      <c r="S28" s="128">
        <f t="shared" si="6"/>
        <v>0</v>
      </c>
      <c r="T28" s="128">
        <f t="shared" si="7"/>
        <v>0</v>
      </c>
      <c r="U28" s="42"/>
      <c r="V28" s="132"/>
    </row>
    <row r="29" spans="1:22" ht="102" x14ac:dyDescent="0.15">
      <c r="A29" s="75">
        <v>11312</v>
      </c>
      <c r="B29" s="74" t="s">
        <v>520</v>
      </c>
      <c r="C29" s="75"/>
      <c r="D29" s="69">
        <f t="shared" si="8"/>
        <v>3187198</v>
      </c>
      <c r="E29" s="69">
        <v>3187198</v>
      </c>
      <c r="F29" s="131" t="s">
        <v>466</v>
      </c>
      <c r="G29" s="69">
        <v>2600</v>
      </c>
      <c r="H29" s="69">
        <v>2600</v>
      </c>
      <c r="I29" s="18"/>
      <c r="J29" s="128">
        <f t="shared" si="2"/>
        <v>2730</v>
      </c>
      <c r="K29" s="128">
        <f t="shared" si="3"/>
        <v>2730</v>
      </c>
      <c r="L29" s="35"/>
      <c r="M29" s="35">
        <f>J29-G29</f>
        <v>130</v>
      </c>
      <c r="N29" s="35">
        <f>K29-H29</f>
        <v>130</v>
      </c>
      <c r="O29" s="128"/>
      <c r="P29" s="128">
        <f t="shared" si="4"/>
        <v>2866.5</v>
      </c>
      <c r="Q29" s="128">
        <f t="shared" si="5"/>
        <v>2866.5</v>
      </c>
      <c r="R29" s="42"/>
      <c r="S29" s="128">
        <f t="shared" si="6"/>
        <v>3009.8249999999998</v>
      </c>
      <c r="T29" s="128">
        <f t="shared" si="7"/>
        <v>3009.8249999999998</v>
      </c>
      <c r="U29" s="42"/>
      <c r="V29" s="132"/>
    </row>
    <row r="30" spans="1:22" ht="114.75" x14ac:dyDescent="0.15">
      <c r="A30" s="75">
        <v>11313</v>
      </c>
      <c r="B30" s="74" t="s">
        <v>521</v>
      </c>
      <c r="C30" s="75"/>
      <c r="D30" s="69">
        <f t="shared" si="8"/>
        <v>0</v>
      </c>
      <c r="E30" s="69">
        <v>0</v>
      </c>
      <c r="F30" s="131" t="s">
        <v>466</v>
      </c>
      <c r="G30" s="71"/>
      <c r="H30" s="71"/>
      <c r="I30" s="18"/>
      <c r="J30" s="128">
        <f t="shared" si="2"/>
        <v>0</v>
      </c>
      <c r="K30" s="128">
        <f t="shared" si="3"/>
        <v>0</v>
      </c>
      <c r="L30" s="35"/>
      <c r="M30" s="128"/>
      <c r="N30" s="128"/>
      <c r="O30" s="128"/>
      <c r="P30" s="128">
        <f t="shared" si="4"/>
        <v>0</v>
      </c>
      <c r="Q30" s="128">
        <f t="shared" si="5"/>
        <v>0</v>
      </c>
      <c r="R30" s="35"/>
      <c r="S30" s="128">
        <f t="shared" si="6"/>
        <v>0</v>
      </c>
      <c r="T30" s="128">
        <f t="shared" si="7"/>
        <v>0</v>
      </c>
      <c r="U30" s="35"/>
      <c r="V30" s="132"/>
    </row>
    <row r="31" spans="1:22" ht="63.75" x14ac:dyDescent="0.15">
      <c r="A31" s="75">
        <v>11314</v>
      </c>
      <c r="B31" s="74" t="s">
        <v>522</v>
      </c>
      <c r="C31" s="75"/>
      <c r="D31" s="69">
        <f t="shared" si="8"/>
        <v>0</v>
      </c>
      <c r="E31" s="69">
        <v>0</v>
      </c>
      <c r="F31" s="131" t="s">
        <v>466</v>
      </c>
      <c r="G31" s="18">
        <v>0</v>
      </c>
      <c r="H31" s="18">
        <v>0</v>
      </c>
      <c r="I31" s="18"/>
      <c r="J31" s="128">
        <f t="shared" si="2"/>
        <v>0</v>
      </c>
      <c r="K31" s="128">
        <f t="shared" si="3"/>
        <v>0</v>
      </c>
      <c r="L31" s="42"/>
      <c r="M31" s="128"/>
      <c r="N31" s="128"/>
      <c r="O31" s="128"/>
      <c r="P31" s="128">
        <f t="shared" si="4"/>
        <v>0</v>
      </c>
      <c r="Q31" s="128">
        <f t="shared" si="5"/>
        <v>0</v>
      </c>
      <c r="R31" s="42"/>
      <c r="S31" s="128">
        <f t="shared" si="6"/>
        <v>0</v>
      </c>
      <c r="T31" s="128">
        <f t="shared" si="7"/>
        <v>0</v>
      </c>
      <c r="U31" s="42"/>
      <c r="V31" s="132"/>
    </row>
    <row r="32" spans="1:22" ht="63.75" x14ac:dyDescent="0.15">
      <c r="A32" s="75">
        <v>11315</v>
      </c>
      <c r="B32" s="74" t="s">
        <v>523</v>
      </c>
      <c r="C32" s="75"/>
      <c r="D32" s="69">
        <f t="shared" si="8"/>
        <v>0</v>
      </c>
      <c r="E32" s="69">
        <v>0</v>
      </c>
      <c r="F32" s="131" t="s">
        <v>466</v>
      </c>
      <c r="G32" s="18"/>
      <c r="H32" s="18"/>
      <c r="I32" s="18"/>
      <c r="J32" s="128">
        <f t="shared" si="2"/>
        <v>0</v>
      </c>
      <c r="K32" s="128">
        <f t="shared" si="3"/>
        <v>0</v>
      </c>
      <c r="L32" s="42"/>
      <c r="M32" s="128"/>
      <c r="N32" s="128"/>
      <c r="O32" s="128"/>
      <c r="P32" s="128">
        <f t="shared" si="4"/>
        <v>0</v>
      </c>
      <c r="Q32" s="128">
        <f t="shared" si="5"/>
        <v>0</v>
      </c>
      <c r="R32" s="42"/>
      <c r="S32" s="128">
        <f t="shared" si="6"/>
        <v>0</v>
      </c>
      <c r="T32" s="128">
        <f t="shared" si="7"/>
        <v>0</v>
      </c>
      <c r="U32" s="42"/>
      <c r="V32" s="132"/>
    </row>
    <row r="33" spans="1:22" ht="51" x14ac:dyDescent="0.15">
      <c r="A33" s="75">
        <v>11316</v>
      </c>
      <c r="B33" s="74" t="s">
        <v>524</v>
      </c>
      <c r="C33" s="75"/>
      <c r="D33" s="69">
        <f t="shared" si="8"/>
        <v>0</v>
      </c>
      <c r="E33" s="69">
        <v>0</v>
      </c>
      <c r="F33" s="131" t="s">
        <v>466</v>
      </c>
      <c r="G33" s="18"/>
      <c r="H33" s="18"/>
      <c r="I33" s="18"/>
      <c r="J33" s="128">
        <f t="shared" si="2"/>
        <v>0</v>
      </c>
      <c r="K33" s="128">
        <f t="shared" si="3"/>
        <v>0</v>
      </c>
      <c r="L33" s="42"/>
      <c r="M33" s="128"/>
      <c r="N33" s="128"/>
      <c r="O33" s="128"/>
      <c r="P33" s="128">
        <f t="shared" si="4"/>
        <v>0</v>
      </c>
      <c r="Q33" s="128">
        <f t="shared" si="5"/>
        <v>0</v>
      </c>
      <c r="R33" s="42"/>
      <c r="S33" s="128">
        <f t="shared" si="6"/>
        <v>0</v>
      </c>
      <c r="T33" s="128">
        <f t="shared" si="7"/>
        <v>0</v>
      </c>
      <c r="U33" s="42"/>
      <c r="V33" s="132"/>
    </row>
    <row r="34" spans="1:22" ht="51" x14ac:dyDescent="0.15">
      <c r="A34" s="75">
        <v>11317</v>
      </c>
      <c r="B34" s="74" t="s">
        <v>525</v>
      </c>
      <c r="C34" s="75"/>
      <c r="D34" s="69">
        <f t="shared" si="8"/>
        <v>0</v>
      </c>
      <c r="E34" s="69">
        <v>0</v>
      </c>
      <c r="F34" s="131" t="s">
        <v>466</v>
      </c>
      <c r="G34" s="71">
        <f>H34</f>
        <v>0</v>
      </c>
      <c r="H34" s="71"/>
      <c r="I34" s="18"/>
      <c r="J34" s="128">
        <f t="shared" si="2"/>
        <v>0</v>
      </c>
      <c r="K34" s="128">
        <f t="shared" si="3"/>
        <v>0</v>
      </c>
      <c r="L34" s="35"/>
      <c r="M34" s="128"/>
      <c r="N34" s="128"/>
      <c r="O34" s="128"/>
      <c r="P34" s="128">
        <f t="shared" si="4"/>
        <v>0</v>
      </c>
      <c r="Q34" s="128">
        <f t="shared" si="5"/>
        <v>0</v>
      </c>
      <c r="R34" s="42"/>
      <c r="S34" s="128">
        <f t="shared" si="6"/>
        <v>0</v>
      </c>
      <c r="T34" s="128">
        <f t="shared" si="7"/>
        <v>0</v>
      </c>
      <c r="U34" s="42"/>
      <c r="V34" s="132"/>
    </row>
    <row r="35" spans="1:22" ht="38.25" x14ac:dyDescent="0.15">
      <c r="A35" s="75">
        <v>11318</v>
      </c>
      <c r="B35" s="74" t="s">
        <v>526</v>
      </c>
      <c r="C35" s="75"/>
      <c r="D35" s="69">
        <f t="shared" si="8"/>
        <v>0</v>
      </c>
      <c r="E35" s="69">
        <v>0</v>
      </c>
      <c r="F35" s="131" t="s">
        <v>466</v>
      </c>
      <c r="G35" s="18"/>
      <c r="H35" s="18"/>
      <c r="I35" s="18"/>
      <c r="J35" s="128">
        <f t="shared" si="2"/>
        <v>0</v>
      </c>
      <c r="K35" s="128">
        <f t="shared" si="3"/>
        <v>0</v>
      </c>
      <c r="L35" s="42"/>
      <c r="M35" s="128"/>
      <c r="N35" s="128"/>
      <c r="O35" s="128"/>
      <c r="P35" s="128">
        <f t="shared" si="4"/>
        <v>0</v>
      </c>
      <c r="Q35" s="128">
        <f t="shared" si="5"/>
        <v>0</v>
      </c>
      <c r="R35" s="42"/>
      <c r="S35" s="128">
        <f t="shared" si="6"/>
        <v>0</v>
      </c>
      <c r="T35" s="128">
        <f t="shared" si="7"/>
        <v>0</v>
      </c>
      <c r="U35" s="42"/>
      <c r="V35" s="132"/>
    </row>
    <row r="36" spans="1:22" ht="12.75" x14ac:dyDescent="0.15">
      <c r="A36" s="75">
        <v>11319</v>
      </c>
      <c r="B36" s="74" t="s">
        <v>527</v>
      </c>
      <c r="C36" s="75"/>
      <c r="D36" s="69">
        <f t="shared" si="8"/>
        <v>1066700</v>
      </c>
      <c r="E36" s="69">
        <v>1066700</v>
      </c>
      <c r="F36" s="131" t="s">
        <v>466</v>
      </c>
      <c r="G36" s="10">
        <v>1000</v>
      </c>
      <c r="H36" s="10">
        <v>1000</v>
      </c>
      <c r="I36" s="10"/>
      <c r="J36" s="128">
        <f t="shared" si="2"/>
        <v>1050</v>
      </c>
      <c r="K36" s="128">
        <f t="shared" si="3"/>
        <v>1050</v>
      </c>
      <c r="L36" s="42"/>
      <c r="M36" s="35">
        <f>K36-H36</f>
        <v>50</v>
      </c>
      <c r="N36" s="35">
        <f>K36-H36</f>
        <v>50</v>
      </c>
      <c r="O36" s="128"/>
      <c r="P36" s="128">
        <f t="shared" si="4"/>
        <v>1102.5</v>
      </c>
      <c r="Q36" s="128">
        <f t="shared" si="5"/>
        <v>1102.5</v>
      </c>
      <c r="R36" s="42"/>
      <c r="S36" s="128">
        <f t="shared" si="6"/>
        <v>1157.625</v>
      </c>
      <c r="T36" s="128">
        <f t="shared" si="7"/>
        <v>1157.625</v>
      </c>
      <c r="U36" s="42"/>
      <c r="V36" s="132"/>
    </row>
    <row r="37" spans="1:22" ht="38.25" x14ac:dyDescent="0.15">
      <c r="A37" s="75">
        <v>1140</v>
      </c>
      <c r="B37" s="74" t="s">
        <v>528</v>
      </c>
      <c r="C37" s="75" t="s">
        <v>13</v>
      </c>
      <c r="D37" s="70">
        <f>SUM(D38,D39)</f>
        <v>19457200</v>
      </c>
      <c r="E37" s="70">
        <f>SUM(E38,E39)</f>
        <v>19457200</v>
      </c>
      <c r="F37" s="131" t="s">
        <v>466</v>
      </c>
      <c r="G37" s="14">
        <f>G38+G39</f>
        <v>12500</v>
      </c>
      <c r="H37" s="14">
        <f>H38+H39</f>
        <v>12500</v>
      </c>
      <c r="I37" s="10"/>
      <c r="J37" s="128">
        <f t="shared" si="2"/>
        <v>13125</v>
      </c>
      <c r="K37" s="128">
        <f t="shared" si="3"/>
        <v>13125</v>
      </c>
      <c r="L37" s="42"/>
      <c r="M37" s="128">
        <f>K37-H37</f>
        <v>625</v>
      </c>
      <c r="N37" s="128">
        <f>K37-H37</f>
        <v>625</v>
      </c>
      <c r="O37" s="128"/>
      <c r="P37" s="128">
        <f t="shared" si="4"/>
        <v>13781.25</v>
      </c>
      <c r="Q37" s="128">
        <f t="shared" si="5"/>
        <v>13781.25</v>
      </c>
      <c r="R37" s="42"/>
      <c r="S37" s="128">
        <f t="shared" si="6"/>
        <v>14470.3125</v>
      </c>
      <c r="T37" s="128">
        <f t="shared" si="7"/>
        <v>14470.3125</v>
      </c>
      <c r="U37" s="42"/>
      <c r="V37" s="132"/>
    </row>
    <row r="38" spans="1:22" ht="102" x14ac:dyDescent="0.15">
      <c r="A38" s="75">
        <v>1141</v>
      </c>
      <c r="B38" s="74" t="s">
        <v>529</v>
      </c>
      <c r="C38" s="75"/>
      <c r="D38" s="69">
        <f>SUM(E38,F38)</f>
        <v>3983000</v>
      </c>
      <c r="E38" s="69">
        <v>3983000</v>
      </c>
      <c r="F38" s="131" t="s">
        <v>466</v>
      </c>
      <c r="G38" s="10">
        <v>3500</v>
      </c>
      <c r="H38" s="10">
        <v>3500</v>
      </c>
      <c r="I38" s="10"/>
      <c r="J38" s="128">
        <f t="shared" si="2"/>
        <v>3675</v>
      </c>
      <c r="K38" s="128">
        <f t="shared" si="3"/>
        <v>3675</v>
      </c>
      <c r="L38" s="42"/>
      <c r="M38" s="128">
        <f>J38-H38</f>
        <v>175</v>
      </c>
      <c r="N38" s="128">
        <f>K38-H38</f>
        <v>175</v>
      </c>
      <c r="O38" s="128"/>
      <c r="P38" s="128">
        <f t="shared" si="4"/>
        <v>3858.75</v>
      </c>
      <c r="Q38" s="128">
        <f t="shared" si="5"/>
        <v>3858.75</v>
      </c>
      <c r="R38" s="42"/>
      <c r="S38" s="128">
        <f t="shared" si="6"/>
        <v>4051.6875</v>
      </c>
      <c r="T38" s="128">
        <f t="shared" si="7"/>
        <v>4051.6875</v>
      </c>
      <c r="U38" s="42"/>
      <c r="V38" s="132"/>
    </row>
    <row r="39" spans="1:22" ht="102" x14ac:dyDescent="0.15">
      <c r="A39" s="75">
        <v>1142</v>
      </c>
      <c r="B39" s="74" t="s">
        <v>530</v>
      </c>
      <c r="C39" s="75"/>
      <c r="D39" s="69">
        <f>SUM(E39,F39)</f>
        <v>15474200</v>
      </c>
      <c r="E39" s="69">
        <v>15474200</v>
      </c>
      <c r="F39" s="131" t="s">
        <v>466</v>
      </c>
      <c r="G39" s="10">
        <v>9000</v>
      </c>
      <c r="H39" s="10">
        <v>9000</v>
      </c>
      <c r="I39" s="10"/>
      <c r="J39" s="128">
        <f t="shared" si="2"/>
        <v>9450</v>
      </c>
      <c r="K39" s="128">
        <f t="shared" si="3"/>
        <v>9450</v>
      </c>
      <c r="L39" s="42"/>
      <c r="M39" s="128">
        <f>J39-H39</f>
        <v>450</v>
      </c>
      <c r="N39" s="128">
        <f>K39-H39</f>
        <v>450</v>
      </c>
      <c r="O39" s="128"/>
      <c r="P39" s="128">
        <f t="shared" si="4"/>
        <v>9922.5</v>
      </c>
      <c r="Q39" s="128">
        <f t="shared" si="5"/>
        <v>9922.5</v>
      </c>
      <c r="R39" s="42"/>
      <c r="S39" s="128">
        <f t="shared" si="6"/>
        <v>10418.625</v>
      </c>
      <c r="T39" s="128">
        <f t="shared" si="7"/>
        <v>10418.625</v>
      </c>
      <c r="U39" s="42"/>
      <c r="V39" s="132"/>
    </row>
    <row r="40" spans="1:22" ht="25.5" x14ac:dyDescent="0.15">
      <c r="A40" s="75">
        <v>1150</v>
      </c>
      <c r="B40" s="74" t="s">
        <v>531</v>
      </c>
      <c r="C40" s="75" t="s">
        <v>607</v>
      </c>
      <c r="D40" s="69">
        <f>SUM(D41,D45)</f>
        <v>0</v>
      </c>
      <c r="E40" s="69">
        <f>SUM(E41,E45)</f>
        <v>0</v>
      </c>
      <c r="F40" s="131" t="s">
        <v>466</v>
      </c>
      <c r="G40" s="71"/>
      <c r="H40" s="71"/>
      <c r="I40" s="18"/>
      <c r="J40" s="128">
        <f t="shared" si="2"/>
        <v>0</v>
      </c>
      <c r="K40" s="128">
        <f t="shared" si="3"/>
        <v>0</v>
      </c>
      <c r="L40" s="42"/>
      <c r="M40" s="128"/>
      <c r="N40" s="128"/>
      <c r="O40" s="128"/>
      <c r="P40" s="128">
        <f t="shared" si="4"/>
        <v>0</v>
      </c>
      <c r="Q40" s="128">
        <f t="shared" si="5"/>
        <v>0</v>
      </c>
      <c r="R40" s="42"/>
      <c r="S40" s="128">
        <f t="shared" si="6"/>
        <v>0</v>
      </c>
      <c r="T40" s="128">
        <f t="shared" si="7"/>
        <v>0</v>
      </c>
      <c r="U40" s="42"/>
      <c r="V40" s="132"/>
    </row>
    <row r="41" spans="1:22" s="6" customFormat="1" ht="63.75" x14ac:dyDescent="0.15">
      <c r="A41" s="75">
        <v>1151</v>
      </c>
      <c r="B41" s="74" t="s">
        <v>532</v>
      </c>
      <c r="C41" s="75"/>
      <c r="D41" s="69">
        <f>SUM(D42:D44)</f>
        <v>0</v>
      </c>
      <c r="E41" s="69">
        <f>SUM(E42:E44)</f>
        <v>0</v>
      </c>
      <c r="F41" s="131" t="s">
        <v>466</v>
      </c>
      <c r="G41" s="70"/>
      <c r="H41" s="70"/>
      <c r="I41" s="14"/>
      <c r="J41" s="128">
        <f t="shared" si="2"/>
        <v>0</v>
      </c>
      <c r="K41" s="128">
        <f t="shared" si="3"/>
        <v>0</v>
      </c>
      <c r="L41" s="128"/>
      <c r="M41" s="128"/>
      <c r="N41" s="128"/>
      <c r="O41" s="128"/>
      <c r="P41" s="128">
        <f t="shared" si="4"/>
        <v>0</v>
      </c>
      <c r="Q41" s="128">
        <f t="shared" si="5"/>
        <v>0</v>
      </c>
      <c r="R41" s="128"/>
      <c r="S41" s="128">
        <f t="shared" si="6"/>
        <v>0</v>
      </c>
      <c r="T41" s="128">
        <f t="shared" si="7"/>
        <v>0</v>
      </c>
      <c r="U41" s="128"/>
      <c r="V41" s="130"/>
    </row>
    <row r="42" spans="1:22" ht="12.75" x14ac:dyDescent="0.15">
      <c r="A42" s="75">
        <v>1152</v>
      </c>
      <c r="B42" s="74" t="s">
        <v>533</v>
      </c>
      <c r="C42" s="75"/>
      <c r="D42" s="69">
        <f>SUM(E42,F42)</f>
        <v>0</v>
      </c>
      <c r="E42" s="69">
        <v>0</v>
      </c>
      <c r="F42" s="131" t="s">
        <v>466</v>
      </c>
      <c r="G42" s="18"/>
      <c r="H42" s="18"/>
      <c r="I42" s="18"/>
      <c r="J42" s="128">
        <f t="shared" si="2"/>
        <v>0</v>
      </c>
      <c r="K42" s="128">
        <f t="shared" si="3"/>
        <v>0</v>
      </c>
      <c r="L42" s="42"/>
      <c r="M42" s="128"/>
      <c r="N42" s="128"/>
      <c r="O42" s="128"/>
      <c r="P42" s="128">
        <f t="shared" si="4"/>
        <v>0</v>
      </c>
      <c r="Q42" s="128">
        <f t="shared" si="5"/>
        <v>0</v>
      </c>
      <c r="R42" s="42"/>
      <c r="S42" s="128">
        <f t="shared" si="6"/>
        <v>0</v>
      </c>
      <c r="T42" s="128">
        <f t="shared" si="7"/>
        <v>0</v>
      </c>
      <c r="U42" s="42"/>
      <c r="V42" s="132"/>
    </row>
    <row r="43" spans="1:22" s="6" customFormat="1" ht="63" x14ac:dyDescent="0.15">
      <c r="A43" s="75">
        <v>1153</v>
      </c>
      <c r="B43" s="74" t="s">
        <v>534</v>
      </c>
      <c r="C43" s="75"/>
      <c r="D43" s="69">
        <f>SUM(E43,F43)</f>
        <v>0</v>
      </c>
      <c r="E43" s="69">
        <v>0</v>
      </c>
      <c r="F43" s="131" t="s">
        <v>466</v>
      </c>
      <c r="G43" s="69"/>
      <c r="H43" s="69"/>
      <c r="I43" s="10"/>
      <c r="J43" s="128">
        <f t="shared" si="2"/>
        <v>0</v>
      </c>
      <c r="K43" s="128">
        <f t="shared" si="3"/>
        <v>0</v>
      </c>
      <c r="L43" s="35"/>
      <c r="M43" s="128"/>
      <c r="N43" s="128"/>
      <c r="O43" s="128"/>
      <c r="P43" s="128">
        <f t="shared" si="4"/>
        <v>0</v>
      </c>
      <c r="Q43" s="128">
        <f t="shared" si="5"/>
        <v>0</v>
      </c>
      <c r="R43" s="35"/>
      <c r="S43" s="128">
        <f t="shared" si="6"/>
        <v>0</v>
      </c>
      <c r="T43" s="128">
        <f t="shared" si="7"/>
        <v>0</v>
      </c>
      <c r="U43" s="35"/>
      <c r="V43" s="137" t="s">
        <v>477</v>
      </c>
    </row>
    <row r="44" spans="1:22" s="6" customFormat="1" ht="63" x14ac:dyDescent="0.15">
      <c r="A44" s="75">
        <v>1154</v>
      </c>
      <c r="B44" s="74" t="s">
        <v>535</v>
      </c>
      <c r="C44" s="75"/>
      <c r="D44" s="69">
        <f>SUM(E44,F44)</f>
        <v>0</v>
      </c>
      <c r="E44" s="69">
        <v>0</v>
      </c>
      <c r="F44" s="69" t="s">
        <v>466</v>
      </c>
      <c r="G44" s="69"/>
      <c r="H44" s="69"/>
      <c r="I44" s="10"/>
      <c r="J44" s="128">
        <f t="shared" si="2"/>
        <v>0</v>
      </c>
      <c r="K44" s="128">
        <f t="shared" si="3"/>
        <v>0</v>
      </c>
      <c r="L44" s="35"/>
      <c r="M44" s="128"/>
      <c r="N44" s="128"/>
      <c r="O44" s="128"/>
      <c r="P44" s="128">
        <f t="shared" si="4"/>
        <v>0</v>
      </c>
      <c r="Q44" s="128">
        <f t="shared" si="5"/>
        <v>0</v>
      </c>
      <c r="R44" s="35"/>
      <c r="S44" s="128">
        <f t="shared" si="6"/>
        <v>0</v>
      </c>
      <c r="T44" s="128">
        <f t="shared" si="7"/>
        <v>0</v>
      </c>
      <c r="U44" s="35"/>
      <c r="V44" s="137" t="s">
        <v>477</v>
      </c>
    </row>
    <row r="45" spans="1:22" s="6" customFormat="1" ht="89.25" x14ac:dyDescent="0.15">
      <c r="A45" s="75">
        <v>1155</v>
      </c>
      <c r="B45" s="74" t="s">
        <v>536</v>
      </c>
      <c r="C45" s="75"/>
      <c r="D45" s="69">
        <f>SUM(E45,F45)</f>
        <v>0</v>
      </c>
      <c r="E45" s="69">
        <v>0</v>
      </c>
      <c r="F45" s="69" t="s">
        <v>466</v>
      </c>
      <c r="G45" s="70"/>
      <c r="H45" s="70"/>
      <c r="I45" s="14"/>
      <c r="J45" s="128">
        <f t="shared" si="2"/>
        <v>0</v>
      </c>
      <c r="K45" s="128">
        <f t="shared" si="3"/>
        <v>0</v>
      </c>
      <c r="L45" s="128"/>
      <c r="M45" s="128">
        <f>O45+N45</f>
        <v>0</v>
      </c>
      <c r="N45" s="128">
        <f t="shared" ref="N45" si="11">K45-H45</f>
        <v>0</v>
      </c>
      <c r="O45" s="129">
        <f>L45-I45</f>
        <v>0</v>
      </c>
      <c r="P45" s="128">
        <f t="shared" si="4"/>
        <v>0</v>
      </c>
      <c r="Q45" s="128">
        <f t="shared" si="5"/>
        <v>0</v>
      </c>
      <c r="R45" s="128"/>
      <c r="S45" s="128">
        <f t="shared" si="6"/>
        <v>0</v>
      </c>
      <c r="T45" s="128">
        <f t="shared" si="7"/>
        <v>0</v>
      </c>
      <c r="U45" s="128"/>
      <c r="V45" s="130"/>
    </row>
    <row r="46" spans="1:22" ht="38.25" x14ac:dyDescent="0.15">
      <c r="A46" s="75">
        <v>1200</v>
      </c>
      <c r="B46" s="74" t="s">
        <v>537</v>
      </c>
      <c r="C46" s="75" t="s">
        <v>14</v>
      </c>
      <c r="D46" s="70">
        <f>SUM(D47,D49,D51,D53,D55,D62)</f>
        <v>1629643401</v>
      </c>
      <c r="E46" s="70">
        <f t="shared" ref="E46:F46" si="12">SUM(E47,E49,E51,E53,E55,E62)</f>
        <v>1171449063</v>
      </c>
      <c r="F46" s="70">
        <f t="shared" si="12"/>
        <v>458194338</v>
      </c>
      <c r="G46" s="70">
        <f>G55</f>
        <v>1341672.4000000001</v>
      </c>
      <c r="H46" s="70">
        <f>H55</f>
        <v>1341672.4000000001</v>
      </c>
      <c r="I46" s="18"/>
      <c r="J46" s="128">
        <f t="shared" si="2"/>
        <v>1408756.0200000003</v>
      </c>
      <c r="K46" s="128">
        <f t="shared" si="3"/>
        <v>1408756.0200000003</v>
      </c>
      <c r="L46" s="42"/>
      <c r="M46" s="128">
        <f>N55</f>
        <v>67083.620000000112</v>
      </c>
      <c r="N46" s="128"/>
      <c r="O46" s="128"/>
      <c r="P46" s="128">
        <f t="shared" si="4"/>
        <v>1479193.8210000002</v>
      </c>
      <c r="Q46" s="128">
        <f t="shared" si="5"/>
        <v>1479193.8210000002</v>
      </c>
      <c r="R46" s="42"/>
      <c r="S46" s="128">
        <f t="shared" si="6"/>
        <v>1553153.5120500003</v>
      </c>
      <c r="T46" s="128">
        <f t="shared" si="7"/>
        <v>1553153.5120500003</v>
      </c>
      <c r="U46" s="42"/>
      <c r="V46" s="132"/>
    </row>
    <row r="47" spans="1:22" s="6" customFormat="1" ht="38.25" x14ac:dyDescent="0.15">
      <c r="A47" s="75">
        <v>1210</v>
      </c>
      <c r="B47" s="74" t="s">
        <v>538</v>
      </c>
      <c r="C47" s="75" t="s">
        <v>608</v>
      </c>
      <c r="D47" s="69">
        <f>SUM(D48)</f>
        <v>0</v>
      </c>
      <c r="E47" s="69">
        <f>SUM(E48)</f>
        <v>0</v>
      </c>
      <c r="F47" s="69" t="s">
        <v>466</v>
      </c>
      <c r="G47" s="14"/>
      <c r="H47" s="14"/>
      <c r="I47" s="14"/>
      <c r="J47" s="128">
        <f t="shared" si="2"/>
        <v>0</v>
      </c>
      <c r="K47" s="128">
        <f t="shared" si="3"/>
        <v>0</v>
      </c>
      <c r="L47" s="128"/>
      <c r="M47" s="128"/>
      <c r="N47" s="128"/>
      <c r="O47" s="128"/>
      <c r="P47" s="128">
        <f t="shared" si="4"/>
        <v>0</v>
      </c>
      <c r="Q47" s="128">
        <f t="shared" si="5"/>
        <v>0</v>
      </c>
      <c r="R47" s="128"/>
      <c r="S47" s="128">
        <f t="shared" si="6"/>
        <v>0</v>
      </c>
      <c r="T47" s="128">
        <f t="shared" si="7"/>
        <v>0</v>
      </c>
      <c r="U47" s="128"/>
      <c r="V47" s="130"/>
    </row>
    <row r="48" spans="1:22" ht="76.5" x14ac:dyDescent="0.15">
      <c r="A48" s="75">
        <v>1211</v>
      </c>
      <c r="B48" s="74" t="s">
        <v>539</v>
      </c>
      <c r="C48" s="75"/>
      <c r="D48" s="69">
        <f>SUM(E48,F48)</f>
        <v>0</v>
      </c>
      <c r="E48" s="69">
        <v>0</v>
      </c>
      <c r="F48" s="69" t="s">
        <v>466</v>
      </c>
      <c r="G48" s="18"/>
      <c r="H48" s="18"/>
      <c r="I48" s="18"/>
      <c r="J48" s="128">
        <f t="shared" si="2"/>
        <v>0</v>
      </c>
      <c r="K48" s="128">
        <f t="shared" si="3"/>
        <v>0</v>
      </c>
      <c r="L48" s="42"/>
      <c r="M48" s="128"/>
      <c r="N48" s="128"/>
      <c r="O48" s="128"/>
      <c r="P48" s="128">
        <f t="shared" si="4"/>
        <v>0</v>
      </c>
      <c r="Q48" s="128">
        <f t="shared" si="5"/>
        <v>0</v>
      </c>
      <c r="R48" s="42"/>
      <c r="S48" s="128">
        <f t="shared" si="6"/>
        <v>0</v>
      </c>
      <c r="T48" s="128">
        <f t="shared" si="7"/>
        <v>0</v>
      </c>
      <c r="U48" s="42"/>
      <c r="V48" s="132"/>
    </row>
    <row r="49" spans="1:22" s="6" customFormat="1" ht="38.25" x14ac:dyDescent="0.15">
      <c r="A49" s="75">
        <v>1220</v>
      </c>
      <c r="B49" s="74" t="s">
        <v>540</v>
      </c>
      <c r="C49" s="75" t="s">
        <v>609</v>
      </c>
      <c r="D49" s="69">
        <f>SUM(D50)</f>
        <v>0</v>
      </c>
      <c r="E49" s="69" t="s">
        <v>466</v>
      </c>
      <c r="F49" s="69">
        <f>SUM(F50)</f>
        <v>0</v>
      </c>
      <c r="G49" s="10"/>
      <c r="H49" s="10"/>
      <c r="I49" s="10"/>
      <c r="J49" s="128">
        <f t="shared" si="2"/>
        <v>0</v>
      </c>
      <c r="K49" s="128">
        <f t="shared" si="3"/>
        <v>0</v>
      </c>
      <c r="L49" s="35"/>
      <c r="M49" s="128"/>
      <c r="N49" s="128"/>
      <c r="O49" s="128"/>
      <c r="P49" s="128">
        <f t="shared" si="4"/>
        <v>0</v>
      </c>
      <c r="Q49" s="128">
        <f t="shared" si="5"/>
        <v>0</v>
      </c>
      <c r="R49" s="35"/>
      <c r="S49" s="128">
        <f t="shared" si="6"/>
        <v>0</v>
      </c>
      <c r="T49" s="128">
        <f t="shared" si="7"/>
        <v>0</v>
      </c>
      <c r="U49" s="35"/>
      <c r="V49" s="130"/>
    </row>
    <row r="50" spans="1:22" s="6" customFormat="1" ht="63.75" x14ac:dyDescent="0.15">
      <c r="A50" s="75">
        <v>1221</v>
      </c>
      <c r="B50" s="74" t="s">
        <v>541</v>
      </c>
      <c r="C50" s="75"/>
      <c r="D50" s="69">
        <f>SUM(E50,F50)</f>
        <v>0</v>
      </c>
      <c r="E50" s="69" t="s">
        <v>466</v>
      </c>
      <c r="F50" s="69">
        <v>0</v>
      </c>
      <c r="G50" s="14"/>
      <c r="H50" s="14"/>
      <c r="I50" s="14"/>
      <c r="J50" s="128">
        <f t="shared" si="2"/>
        <v>0</v>
      </c>
      <c r="K50" s="128">
        <f t="shared" si="3"/>
        <v>0</v>
      </c>
      <c r="L50" s="128"/>
      <c r="M50" s="128"/>
      <c r="N50" s="128"/>
      <c r="O50" s="128"/>
      <c r="P50" s="128">
        <f t="shared" si="4"/>
        <v>0</v>
      </c>
      <c r="Q50" s="128">
        <f t="shared" si="5"/>
        <v>0</v>
      </c>
      <c r="R50" s="128"/>
      <c r="S50" s="128">
        <f t="shared" si="6"/>
        <v>0</v>
      </c>
      <c r="T50" s="128">
        <f t="shared" si="7"/>
        <v>0</v>
      </c>
      <c r="U50" s="128"/>
      <c r="V50" s="130"/>
    </row>
    <row r="51" spans="1:22" ht="38.25" x14ac:dyDescent="0.15">
      <c r="A51" s="75">
        <v>1230</v>
      </c>
      <c r="B51" s="74" t="s">
        <v>542</v>
      </c>
      <c r="C51" s="75" t="s">
        <v>15</v>
      </c>
      <c r="D51" s="69">
        <f>SUM(D52)</f>
        <v>0</v>
      </c>
      <c r="E51" s="69">
        <f>SUM(E52)</f>
        <v>0</v>
      </c>
      <c r="F51" s="69" t="s">
        <v>466</v>
      </c>
      <c r="G51" s="18"/>
      <c r="H51" s="18"/>
      <c r="I51" s="18"/>
      <c r="J51" s="128">
        <f t="shared" si="2"/>
        <v>0</v>
      </c>
      <c r="K51" s="128">
        <f t="shared" si="3"/>
        <v>0</v>
      </c>
      <c r="L51" s="42"/>
      <c r="M51" s="128"/>
      <c r="N51" s="128"/>
      <c r="O51" s="128"/>
      <c r="P51" s="128">
        <f t="shared" si="4"/>
        <v>0</v>
      </c>
      <c r="Q51" s="128">
        <f t="shared" si="5"/>
        <v>0</v>
      </c>
      <c r="R51" s="42"/>
      <c r="S51" s="128">
        <f t="shared" si="6"/>
        <v>0</v>
      </c>
      <c r="T51" s="128">
        <f t="shared" si="7"/>
        <v>0</v>
      </c>
      <c r="U51" s="42"/>
      <c r="V51" s="132"/>
    </row>
    <row r="52" spans="1:22" s="6" customFormat="1" ht="63.75" x14ac:dyDescent="0.15">
      <c r="A52" s="75">
        <v>1231</v>
      </c>
      <c r="B52" s="74" t="s">
        <v>543</v>
      </c>
      <c r="C52" s="75"/>
      <c r="D52" s="69">
        <f>SUM(E52,F52)</f>
        <v>0</v>
      </c>
      <c r="E52" s="69">
        <v>0</v>
      </c>
      <c r="F52" s="69" t="s">
        <v>466</v>
      </c>
      <c r="G52" s="10"/>
      <c r="H52" s="10"/>
      <c r="I52" s="10"/>
      <c r="J52" s="128">
        <f t="shared" si="2"/>
        <v>0</v>
      </c>
      <c r="K52" s="128">
        <f t="shared" si="3"/>
        <v>0</v>
      </c>
      <c r="L52" s="35"/>
      <c r="M52" s="128"/>
      <c r="N52" s="128"/>
      <c r="O52" s="128"/>
      <c r="P52" s="128">
        <f t="shared" si="4"/>
        <v>0</v>
      </c>
      <c r="Q52" s="128">
        <f t="shared" si="5"/>
        <v>0</v>
      </c>
      <c r="R52" s="35"/>
      <c r="S52" s="128">
        <f t="shared" si="6"/>
        <v>0</v>
      </c>
      <c r="T52" s="128">
        <f t="shared" si="7"/>
        <v>0</v>
      </c>
      <c r="U52" s="35"/>
      <c r="V52" s="130"/>
    </row>
    <row r="53" spans="1:22" s="6" customFormat="1" ht="38.25" x14ac:dyDescent="0.15">
      <c r="A53" s="75">
        <v>1240</v>
      </c>
      <c r="B53" s="74" t="s">
        <v>544</v>
      </c>
      <c r="C53" s="75" t="s">
        <v>16</v>
      </c>
      <c r="D53" s="10">
        <f>SUM(D54)</f>
        <v>20575831</v>
      </c>
      <c r="E53" s="10" t="s">
        <v>466</v>
      </c>
      <c r="F53" s="10">
        <f>SUM(F54)</f>
        <v>20575831</v>
      </c>
      <c r="G53" s="14"/>
      <c r="H53" s="70"/>
      <c r="I53" s="14"/>
      <c r="J53" s="128">
        <f t="shared" si="2"/>
        <v>0</v>
      </c>
      <c r="K53" s="128">
        <f t="shared" si="3"/>
        <v>0</v>
      </c>
      <c r="L53" s="35"/>
      <c r="M53" s="35">
        <f>J53-G53</f>
        <v>0</v>
      </c>
      <c r="N53" s="35">
        <f>K53-H53</f>
        <v>0</v>
      </c>
      <c r="O53" s="35"/>
      <c r="P53" s="128">
        <f t="shared" si="4"/>
        <v>0</v>
      </c>
      <c r="Q53" s="128">
        <f t="shared" si="5"/>
        <v>0</v>
      </c>
      <c r="R53" s="35"/>
      <c r="S53" s="128">
        <f t="shared" si="6"/>
        <v>0</v>
      </c>
      <c r="T53" s="128">
        <f t="shared" si="7"/>
        <v>0</v>
      </c>
      <c r="U53" s="128"/>
      <c r="V53" s="130"/>
    </row>
    <row r="54" spans="1:22" ht="63.75" x14ac:dyDescent="0.15">
      <c r="A54" s="75">
        <v>1241</v>
      </c>
      <c r="B54" s="74" t="s">
        <v>545</v>
      </c>
      <c r="C54" s="75"/>
      <c r="D54" s="18">
        <f>SUM(E54,F54)</f>
        <v>20575831</v>
      </c>
      <c r="E54" s="18" t="s">
        <v>466</v>
      </c>
      <c r="F54" s="18">
        <v>20575831</v>
      </c>
      <c r="G54" s="18"/>
      <c r="H54" s="18"/>
      <c r="I54" s="18"/>
      <c r="J54" s="128">
        <f t="shared" si="2"/>
        <v>0</v>
      </c>
      <c r="K54" s="128">
        <f t="shared" si="3"/>
        <v>0</v>
      </c>
      <c r="L54" s="42"/>
      <c r="M54" s="128"/>
      <c r="N54" s="128"/>
      <c r="O54" s="128"/>
      <c r="P54" s="128">
        <f t="shared" si="4"/>
        <v>0</v>
      </c>
      <c r="Q54" s="128">
        <f t="shared" si="5"/>
        <v>0</v>
      </c>
      <c r="R54" s="42"/>
      <c r="S54" s="128">
        <f t="shared" si="6"/>
        <v>0</v>
      </c>
      <c r="T54" s="128">
        <f t="shared" si="7"/>
        <v>0</v>
      </c>
      <c r="U54" s="42"/>
      <c r="V54" s="132"/>
    </row>
    <row r="55" spans="1:22" ht="51" x14ac:dyDescent="0.15">
      <c r="A55" s="75">
        <v>1250</v>
      </c>
      <c r="B55" s="74" t="s">
        <v>546</v>
      </c>
      <c r="C55" s="75" t="s">
        <v>17</v>
      </c>
      <c r="D55" s="145">
        <f>SUM(D56,D57,D60,D61)</f>
        <v>1171449063</v>
      </c>
      <c r="E55" s="30">
        <f>SUM(E56,E57,E60,E61)</f>
        <v>1171449063</v>
      </c>
      <c r="F55" s="18" t="s">
        <v>466</v>
      </c>
      <c r="G55" s="70">
        <f>G56+G60</f>
        <v>1341672.4000000001</v>
      </c>
      <c r="H55" s="70">
        <f>H56+H60</f>
        <v>1341672.4000000001</v>
      </c>
      <c r="I55" s="71"/>
      <c r="J55" s="128">
        <f t="shared" si="2"/>
        <v>1408756.0200000003</v>
      </c>
      <c r="K55" s="128">
        <f t="shared" si="3"/>
        <v>1408756.0200000003</v>
      </c>
      <c r="L55" s="35"/>
      <c r="M55" s="128">
        <f>J55-G55</f>
        <v>67083.620000000112</v>
      </c>
      <c r="N55" s="128">
        <f>K55-H55</f>
        <v>67083.620000000112</v>
      </c>
      <c r="O55" s="128"/>
      <c r="P55" s="128">
        <f t="shared" si="4"/>
        <v>1479193.8210000002</v>
      </c>
      <c r="Q55" s="128">
        <f t="shared" si="5"/>
        <v>1479193.8210000002</v>
      </c>
      <c r="R55" s="42"/>
      <c r="S55" s="128">
        <f t="shared" si="6"/>
        <v>1553153.5120500003</v>
      </c>
      <c r="T55" s="128">
        <f t="shared" si="7"/>
        <v>1553153.5120500003</v>
      </c>
      <c r="U55" s="42"/>
      <c r="V55" s="132"/>
    </row>
    <row r="56" spans="1:22" ht="38.25" x14ac:dyDescent="0.15">
      <c r="A56" s="75">
        <v>1251</v>
      </c>
      <c r="B56" s="74" t="s">
        <v>547</v>
      </c>
      <c r="C56" s="75"/>
      <c r="D56" s="18">
        <f>SUM(E56,F56)</f>
        <v>1167158600</v>
      </c>
      <c r="E56" s="18">
        <v>1167158600</v>
      </c>
      <c r="F56" s="18" t="s">
        <v>466</v>
      </c>
      <c r="G56" s="18">
        <v>1333270.8</v>
      </c>
      <c r="H56" s="18">
        <v>1333270.8</v>
      </c>
      <c r="I56" s="18"/>
      <c r="J56" s="128">
        <f t="shared" si="2"/>
        <v>1399934.34</v>
      </c>
      <c r="K56" s="128">
        <f t="shared" si="3"/>
        <v>1399934.34</v>
      </c>
      <c r="L56" s="42"/>
      <c r="M56" s="35">
        <f>J56-G56</f>
        <v>66663.540000000037</v>
      </c>
      <c r="N56" s="35">
        <f>K56-H56</f>
        <v>66663.540000000037</v>
      </c>
      <c r="O56" s="128"/>
      <c r="P56" s="128">
        <f t="shared" si="4"/>
        <v>1469931.057</v>
      </c>
      <c r="Q56" s="128">
        <f t="shared" si="5"/>
        <v>1469931.057</v>
      </c>
      <c r="R56" s="42"/>
      <c r="S56" s="128">
        <f t="shared" si="6"/>
        <v>1543427.6098500001</v>
      </c>
      <c r="T56" s="128">
        <f t="shared" si="7"/>
        <v>1543427.6098500001</v>
      </c>
      <c r="U56" s="42"/>
      <c r="V56" s="132"/>
    </row>
    <row r="57" spans="1:22" s="6" customFormat="1" ht="38.25" x14ac:dyDescent="0.15">
      <c r="A57" s="75">
        <v>1252</v>
      </c>
      <c r="B57" s="74" t="s">
        <v>548</v>
      </c>
      <c r="C57" s="75"/>
      <c r="D57" s="103">
        <f>SUM(D58:D59)</f>
        <v>150663</v>
      </c>
      <c r="E57" s="103">
        <f>SUM(E58:E59)</f>
        <v>150663</v>
      </c>
      <c r="F57" s="103" t="s">
        <v>466</v>
      </c>
      <c r="G57" s="103"/>
      <c r="H57" s="14"/>
      <c r="I57" s="103"/>
      <c r="J57" s="128">
        <f t="shared" si="2"/>
        <v>0</v>
      </c>
      <c r="K57" s="128">
        <f t="shared" si="3"/>
        <v>0</v>
      </c>
      <c r="L57" s="128"/>
      <c r="M57" s="129"/>
      <c r="N57" s="128"/>
      <c r="O57" s="129"/>
      <c r="P57" s="128">
        <f t="shared" si="4"/>
        <v>0</v>
      </c>
      <c r="Q57" s="128">
        <f t="shared" si="5"/>
        <v>0</v>
      </c>
      <c r="R57" s="128"/>
      <c r="S57" s="128">
        <f t="shared" si="6"/>
        <v>0</v>
      </c>
      <c r="T57" s="128">
        <f t="shared" si="7"/>
        <v>0</v>
      </c>
      <c r="U57" s="128"/>
      <c r="V57" s="130"/>
    </row>
    <row r="58" spans="1:22" ht="63.75" x14ac:dyDescent="0.15">
      <c r="A58" s="75">
        <v>1253</v>
      </c>
      <c r="B58" s="74" t="s">
        <v>549</v>
      </c>
      <c r="C58" s="75"/>
      <c r="D58" s="87">
        <f>SUM(E58,F58)</f>
        <v>0</v>
      </c>
      <c r="E58" s="87">
        <v>0</v>
      </c>
      <c r="F58" s="87" t="s">
        <v>466</v>
      </c>
      <c r="G58" s="87"/>
      <c r="H58" s="18"/>
      <c r="I58" s="18"/>
      <c r="J58" s="128">
        <f t="shared" si="2"/>
        <v>0</v>
      </c>
      <c r="K58" s="128">
        <f t="shared" si="3"/>
        <v>0</v>
      </c>
      <c r="L58" s="42"/>
      <c r="M58" s="128"/>
      <c r="N58" s="128"/>
      <c r="O58" s="128"/>
      <c r="P58" s="128">
        <f t="shared" si="4"/>
        <v>0</v>
      </c>
      <c r="Q58" s="128">
        <f t="shared" si="5"/>
        <v>0</v>
      </c>
      <c r="R58" s="42"/>
      <c r="S58" s="128">
        <f t="shared" si="6"/>
        <v>0</v>
      </c>
      <c r="T58" s="128">
        <f t="shared" si="7"/>
        <v>0</v>
      </c>
      <c r="U58" s="42"/>
      <c r="V58" s="132"/>
    </row>
    <row r="59" spans="1:22" ht="12.75" customHeight="1" x14ac:dyDescent="0.15">
      <c r="A59" s="75">
        <v>1254</v>
      </c>
      <c r="B59" s="74" t="s">
        <v>550</v>
      </c>
      <c r="C59" s="75"/>
      <c r="D59" s="87">
        <f>SUM(E59,F59)</f>
        <v>150663</v>
      </c>
      <c r="E59" s="87">
        <v>150663</v>
      </c>
      <c r="F59" s="87" t="s">
        <v>466</v>
      </c>
      <c r="G59" s="87"/>
      <c r="H59" s="18"/>
      <c r="I59" s="87"/>
      <c r="J59" s="128">
        <f t="shared" si="2"/>
        <v>0</v>
      </c>
      <c r="K59" s="128">
        <f t="shared" si="3"/>
        <v>0</v>
      </c>
      <c r="L59" s="42"/>
      <c r="M59" s="129"/>
      <c r="N59" s="128"/>
      <c r="O59" s="129"/>
      <c r="P59" s="128">
        <f t="shared" si="4"/>
        <v>0</v>
      </c>
      <c r="Q59" s="128">
        <f t="shared" si="5"/>
        <v>0</v>
      </c>
      <c r="R59" s="42"/>
      <c r="S59" s="128">
        <f t="shared" si="6"/>
        <v>0</v>
      </c>
      <c r="T59" s="128">
        <f t="shared" si="7"/>
        <v>0</v>
      </c>
      <c r="U59" s="42"/>
      <c r="V59" s="132"/>
    </row>
    <row r="60" spans="1:22" s="6" customFormat="1" ht="38.25" x14ac:dyDescent="0.15">
      <c r="A60" s="75">
        <v>1255</v>
      </c>
      <c r="B60" s="74" t="s">
        <v>551</v>
      </c>
      <c r="C60" s="75"/>
      <c r="D60" s="69">
        <f>SUM(E60,F60)</f>
        <v>4139800</v>
      </c>
      <c r="E60" s="69">
        <v>4139800</v>
      </c>
      <c r="F60" s="70" t="s">
        <v>466</v>
      </c>
      <c r="G60" s="69">
        <v>8401.6</v>
      </c>
      <c r="H60" s="69">
        <v>8401.6</v>
      </c>
      <c r="I60" s="70"/>
      <c r="J60" s="128">
        <f t="shared" si="2"/>
        <v>8821.68</v>
      </c>
      <c r="K60" s="128">
        <f t="shared" si="3"/>
        <v>8821.68</v>
      </c>
      <c r="L60" s="128"/>
      <c r="M60" s="35">
        <f>J60-H60</f>
        <v>420.07999999999993</v>
      </c>
      <c r="N60" s="35">
        <f>K60-H60</f>
        <v>420.07999999999993</v>
      </c>
      <c r="O60" s="128"/>
      <c r="P60" s="128">
        <f t="shared" si="4"/>
        <v>9262.764000000001</v>
      </c>
      <c r="Q60" s="128">
        <f t="shared" si="5"/>
        <v>9262.764000000001</v>
      </c>
      <c r="R60" s="128"/>
      <c r="S60" s="128">
        <f t="shared" si="6"/>
        <v>9725.9022000000004</v>
      </c>
      <c r="T60" s="128">
        <f t="shared" si="7"/>
        <v>9725.9022000000004</v>
      </c>
      <c r="U60" s="128"/>
      <c r="V60" s="130"/>
    </row>
    <row r="61" spans="1:22" ht="38.25" x14ac:dyDescent="0.15">
      <c r="A61" s="75">
        <v>1256</v>
      </c>
      <c r="B61" s="74" t="s">
        <v>552</v>
      </c>
      <c r="C61" s="75"/>
      <c r="D61" s="69">
        <f>SUM(E61,F61)</f>
        <v>0</v>
      </c>
      <c r="E61" s="69">
        <v>0</v>
      </c>
      <c r="F61" s="69" t="s">
        <v>466</v>
      </c>
      <c r="G61" s="18"/>
      <c r="H61" s="18"/>
      <c r="I61" s="18"/>
      <c r="J61" s="128">
        <f t="shared" si="2"/>
        <v>0</v>
      </c>
      <c r="K61" s="128">
        <f t="shared" si="3"/>
        <v>0</v>
      </c>
      <c r="L61" s="42"/>
      <c r="M61" s="128"/>
      <c r="N61" s="128"/>
      <c r="O61" s="128"/>
      <c r="P61" s="128">
        <f t="shared" si="4"/>
        <v>0</v>
      </c>
      <c r="Q61" s="128">
        <f t="shared" si="5"/>
        <v>0</v>
      </c>
      <c r="R61" s="42"/>
      <c r="S61" s="128">
        <f t="shared" si="6"/>
        <v>0</v>
      </c>
      <c r="T61" s="128">
        <f t="shared" si="7"/>
        <v>0</v>
      </c>
      <c r="U61" s="42"/>
      <c r="V61" s="132"/>
    </row>
    <row r="62" spans="1:22" s="6" customFormat="1" ht="51" x14ac:dyDescent="0.15">
      <c r="A62" s="75">
        <v>1260</v>
      </c>
      <c r="B62" s="74" t="s">
        <v>553</v>
      </c>
      <c r="C62" s="75" t="s">
        <v>18</v>
      </c>
      <c r="D62" s="69">
        <f>SUM(D63,D64)</f>
        <v>437618507</v>
      </c>
      <c r="E62" s="69" t="s">
        <v>466</v>
      </c>
      <c r="F62" s="69">
        <f>SUM(F63,F64)</f>
        <v>437618507</v>
      </c>
      <c r="G62" s="14"/>
      <c r="H62" s="14"/>
      <c r="I62" s="14"/>
      <c r="J62" s="128">
        <f t="shared" si="2"/>
        <v>0</v>
      </c>
      <c r="K62" s="128">
        <f t="shared" si="3"/>
        <v>0</v>
      </c>
      <c r="L62" s="128"/>
      <c r="M62" s="128"/>
      <c r="N62" s="128"/>
      <c r="O62" s="128"/>
      <c r="P62" s="128">
        <f t="shared" si="4"/>
        <v>0</v>
      </c>
      <c r="Q62" s="128">
        <f t="shared" si="5"/>
        <v>0</v>
      </c>
      <c r="R62" s="128"/>
      <c r="S62" s="128">
        <f t="shared" si="6"/>
        <v>0</v>
      </c>
      <c r="T62" s="128">
        <f t="shared" si="7"/>
        <v>0</v>
      </c>
      <c r="U62" s="128"/>
      <c r="V62" s="130"/>
    </row>
    <row r="63" spans="1:22" ht="38.25" x14ac:dyDescent="0.15">
      <c r="A63" s="75">
        <v>1261</v>
      </c>
      <c r="B63" s="74" t="s">
        <v>554</v>
      </c>
      <c r="C63" s="75"/>
      <c r="D63" s="69">
        <f>SUM(E63,F63)</f>
        <v>437618507</v>
      </c>
      <c r="E63" s="69" t="s">
        <v>466</v>
      </c>
      <c r="F63" s="69">
        <v>437618507</v>
      </c>
      <c r="G63" s="18"/>
      <c r="H63" s="18"/>
      <c r="I63" s="18"/>
      <c r="J63" s="128">
        <f t="shared" si="2"/>
        <v>0</v>
      </c>
      <c r="K63" s="128">
        <f t="shared" si="3"/>
        <v>0</v>
      </c>
      <c r="L63" s="42"/>
      <c r="M63" s="128"/>
      <c r="N63" s="128"/>
      <c r="O63" s="128"/>
      <c r="P63" s="128">
        <f t="shared" si="4"/>
        <v>0</v>
      </c>
      <c r="Q63" s="128">
        <f t="shared" si="5"/>
        <v>0</v>
      </c>
      <c r="R63" s="42"/>
      <c r="S63" s="128">
        <f t="shared" si="6"/>
        <v>0</v>
      </c>
      <c r="T63" s="128">
        <f t="shared" si="7"/>
        <v>0</v>
      </c>
      <c r="U63" s="42"/>
      <c r="V63" s="132"/>
    </row>
    <row r="64" spans="1:22" ht="38.25" x14ac:dyDescent="0.15">
      <c r="A64" s="75">
        <v>1262</v>
      </c>
      <c r="B64" s="74" t="s">
        <v>555</v>
      </c>
      <c r="C64" s="75"/>
      <c r="D64" s="69">
        <f>SUM(E64,F64)</f>
        <v>0</v>
      </c>
      <c r="E64" s="69" t="s">
        <v>466</v>
      </c>
      <c r="F64" s="69">
        <v>0</v>
      </c>
      <c r="G64" s="18"/>
      <c r="H64" s="18"/>
      <c r="I64" s="18"/>
      <c r="J64" s="128">
        <f t="shared" si="2"/>
        <v>0</v>
      </c>
      <c r="K64" s="128">
        <f t="shared" si="3"/>
        <v>0</v>
      </c>
      <c r="L64" s="42"/>
      <c r="M64" s="128"/>
      <c r="N64" s="128"/>
      <c r="O64" s="128"/>
      <c r="P64" s="128">
        <f t="shared" si="4"/>
        <v>0</v>
      </c>
      <c r="Q64" s="128">
        <f t="shared" si="5"/>
        <v>0</v>
      </c>
      <c r="R64" s="42"/>
      <c r="S64" s="128">
        <f t="shared" si="6"/>
        <v>0</v>
      </c>
      <c r="T64" s="128">
        <f t="shared" si="7"/>
        <v>0</v>
      </c>
      <c r="U64" s="42"/>
      <c r="V64" s="132"/>
    </row>
    <row r="65" spans="1:22" s="6" customFormat="1" ht="51" x14ac:dyDescent="0.15">
      <c r="A65" s="75">
        <v>1300</v>
      </c>
      <c r="B65" s="74" t="s">
        <v>556</v>
      </c>
      <c r="C65" s="75" t="s">
        <v>19</v>
      </c>
      <c r="D65" s="70">
        <f>SUM(D66,D68,D70,D75,D79,D103,D106,D109,D112)</f>
        <v>320497690</v>
      </c>
      <c r="E65" s="70">
        <f t="shared" ref="E65:F65" si="13">SUM(E66,E68,E70,E75,E79,E103,E106,E109,E112)</f>
        <v>260463754</v>
      </c>
      <c r="F65" s="70">
        <f t="shared" si="13"/>
        <v>235033936</v>
      </c>
      <c r="G65" s="70">
        <f>G70+G75+G79+G103</f>
        <v>161049</v>
      </c>
      <c r="H65" s="70">
        <f>H70+H75+H79+H103</f>
        <v>161049</v>
      </c>
      <c r="I65" s="14"/>
      <c r="J65" s="128">
        <f t="shared" si="2"/>
        <v>169101.45</v>
      </c>
      <c r="K65" s="128">
        <f t="shared" si="3"/>
        <v>169101.45</v>
      </c>
      <c r="L65" s="128"/>
      <c r="M65" s="128">
        <f>J65-G65</f>
        <v>8052.4500000000116</v>
      </c>
      <c r="N65" s="128">
        <f>K65-H65</f>
        <v>8052.4500000000116</v>
      </c>
      <c r="O65" s="128"/>
      <c r="P65" s="128">
        <f t="shared" si="4"/>
        <v>177556.52250000002</v>
      </c>
      <c r="Q65" s="128">
        <f t="shared" si="5"/>
        <v>177556.52250000002</v>
      </c>
      <c r="R65" s="128"/>
      <c r="S65" s="128">
        <f t="shared" si="6"/>
        <v>186434.34862500001</v>
      </c>
      <c r="T65" s="128">
        <f t="shared" si="7"/>
        <v>186434.34862500001</v>
      </c>
      <c r="U65" s="128"/>
      <c r="V65" s="130"/>
    </row>
    <row r="66" spans="1:22" ht="12.75" x14ac:dyDescent="0.15">
      <c r="A66" s="75">
        <v>1310</v>
      </c>
      <c r="B66" s="74" t="s">
        <v>557</v>
      </c>
      <c r="C66" s="75" t="s">
        <v>610</v>
      </c>
      <c r="D66" s="131">
        <f>SUM(D67)</f>
        <v>0</v>
      </c>
      <c r="E66" s="131" t="s">
        <v>466</v>
      </c>
      <c r="F66" s="131">
        <f>SUM(F67)</f>
        <v>0</v>
      </c>
      <c r="G66" s="18"/>
      <c r="H66" s="18"/>
      <c r="I66" s="18"/>
      <c r="J66" s="128">
        <f t="shared" si="2"/>
        <v>0</v>
      </c>
      <c r="K66" s="128">
        <f t="shared" si="3"/>
        <v>0</v>
      </c>
      <c r="L66" s="42"/>
      <c r="M66" s="128"/>
      <c r="N66" s="128"/>
      <c r="O66" s="128"/>
      <c r="P66" s="128">
        <f t="shared" si="4"/>
        <v>0</v>
      </c>
      <c r="Q66" s="128">
        <f t="shared" si="5"/>
        <v>0</v>
      </c>
      <c r="R66" s="42"/>
      <c r="S66" s="128">
        <f t="shared" si="6"/>
        <v>0</v>
      </c>
      <c r="T66" s="128">
        <f t="shared" si="7"/>
        <v>0</v>
      </c>
      <c r="U66" s="42"/>
      <c r="V66" s="132"/>
    </row>
    <row r="67" spans="1:22" ht="51" x14ac:dyDescent="0.15">
      <c r="A67" s="75">
        <v>1311</v>
      </c>
      <c r="B67" s="74" t="s">
        <v>558</v>
      </c>
      <c r="C67" s="75"/>
      <c r="D67" s="71">
        <f>SUM(E67,F67)</f>
        <v>0</v>
      </c>
      <c r="E67" s="71" t="s">
        <v>466</v>
      </c>
      <c r="F67" s="71">
        <v>0</v>
      </c>
      <c r="G67" s="71"/>
      <c r="H67" s="71"/>
      <c r="I67" s="18"/>
      <c r="J67" s="128">
        <f t="shared" si="2"/>
        <v>0</v>
      </c>
      <c r="K67" s="128">
        <f t="shared" si="3"/>
        <v>0</v>
      </c>
      <c r="L67" s="42"/>
      <c r="M67" s="35"/>
      <c r="N67" s="35"/>
      <c r="O67" s="128"/>
      <c r="P67" s="128">
        <f t="shared" si="4"/>
        <v>0</v>
      </c>
      <c r="Q67" s="128">
        <f t="shared" si="5"/>
        <v>0</v>
      </c>
      <c r="R67" s="42"/>
      <c r="S67" s="128">
        <f t="shared" si="6"/>
        <v>0</v>
      </c>
      <c r="T67" s="128">
        <f t="shared" si="7"/>
        <v>0</v>
      </c>
      <c r="U67" s="42"/>
      <c r="V67" s="132"/>
    </row>
    <row r="68" spans="1:22" ht="12.75" x14ac:dyDescent="0.15">
      <c r="A68" s="75">
        <v>1320</v>
      </c>
      <c r="B68" s="74" t="s">
        <v>559</v>
      </c>
      <c r="C68" s="75" t="s">
        <v>20</v>
      </c>
      <c r="D68" s="71">
        <f>SUM(D69)</f>
        <v>0</v>
      </c>
      <c r="E68" s="71">
        <f>SUM(E69)</f>
        <v>0</v>
      </c>
      <c r="F68" s="71" t="s">
        <v>466</v>
      </c>
      <c r="G68" s="71"/>
      <c r="H68" s="71"/>
      <c r="I68" s="18"/>
      <c r="J68" s="128">
        <f t="shared" si="2"/>
        <v>0</v>
      </c>
      <c r="K68" s="128">
        <f t="shared" si="3"/>
        <v>0</v>
      </c>
      <c r="L68" s="42"/>
      <c r="M68" s="35"/>
      <c r="N68" s="35"/>
      <c r="O68" s="128"/>
      <c r="P68" s="128">
        <f t="shared" si="4"/>
        <v>0</v>
      </c>
      <c r="Q68" s="128">
        <f t="shared" si="5"/>
        <v>0</v>
      </c>
      <c r="R68" s="42"/>
      <c r="S68" s="128">
        <f t="shared" si="6"/>
        <v>0</v>
      </c>
      <c r="T68" s="128">
        <f t="shared" si="7"/>
        <v>0</v>
      </c>
      <c r="U68" s="42"/>
      <c r="V68" s="132"/>
    </row>
    <row r="69" spans="1:22" ht="38.25" x14ac:dyDescent="0.15">
      <c r="A69" s="75">
        <v>1321</v>
      </c>
      <c r="B69" s="74" t="s">
        <v>560</v>
      </c>
      <c r="C69" s="75"/>
      <c r="D69" s="71">
        <f>SUM(E69,F69)</f>
        <v>0</v>
      </c>
      <c r="E69" s="71">
        <v>0</v>
      </c>
      <c r="F69" s="71" t="s">
        <v>466</v>
      </c>
      <c r="G69" s="71"/>
      <c r="H69" s="71"/>
      <c r="I69" s="18"/>
      <c r="J69" s="128">
        <f t="shared" si="2"/>
        <v>0</v>
      </c>
      <c r="K69" s="128">
        <f t="shared" si="3"/>
        <v>0</v>
      </c>
      <c r="L69" s="42"/>
      <c r="M69" s="35"/>
      <c r="N69" s="35"/>
      <c r="O69" s="128"/>
      <c r="P69" s="128">
        <f t="shared" si="4"/>
        <v>0</v>
      </c>
      <c r="Q69" s="128">
        <f t="shared" si="5"/>
        <v>0</v>
      </c>
      <c r="R69" s="42"/>
      <c r="S69" s="128">
        <f t="shared" si="6"/>
        <v>0</v>
      </c>
      <c r="T69" s="128">
        <f t="shared" si="7"/>
        <v>0</v>
      </c>
      <c r="U69" s="42"/>
      <c r="V69" s="132"/>
    </row>
    <row r="70" spans="1:22" s="6" customFormat="1" ht="38.25" x14ac:dyDescent="0.15">
      <c r="A70" s="75">
        <v>1330</v>
      </c>
      <c r="B70" s="74" t="s">
        <v>561</v>
      </c>
      <c r="C70" s="75" t="s">
        <v>21</v>
      </c>
      <c r="D70" s="14">
        <f>SUM(D71:D74)</f>
        <v>18856747</v>
      </c>
      <c r="E70" s="14">
        <f>SUM(E71:E74)</f>
        <v>18856747</v>
      </c>
      <c r="F70" s="14" t="s">
        <v>466</v>
      </c>
      <c r="G70" s="70">
        <f>G71+G73+G74</f>
        <v>16000</v>
      </c>
      <c r="H70" s="14">
        <v>16000</v>
      </c>
      <c r="I70" s="14"/>
      <c r="J70" s="128">
        <f t="shared" si="2"/>
        <v>16800</v>
      </c>
      <c r="K70" s="128">
        <f t="shared" si="3"/>
        <v>16800</v>
      </c>
      <c r="L70" s="128"/>
      <c r="M70" s="128">
        <f>K70-H70</f>
        <v>800</v>
      </c>
      <c r="N70" s="128">
        <f>K70-H70</f>
        <v>800</v>
      </c>
      <c r="O70" s="128"/>
      <c r="P70" s="128">
        <f t="shared" si="4"/>
        <v>17640</v>
      </c>
      <c r="Q70" s="128">
        <f t="shared" si="5"/>
        <v>17640</v>
      </c>
      <c r="R70" s="128"/>
      <c r="S70" s="128">
        <f t="shared" si="6"/>
        <v>18522</v>
      </c>
      <c r="T70" s="128">
        <f t="shared" si="7"/>
        <v>18522</v>
      </c>
      <c r="U70" s="128"/>
      <c r="V70" s="130"/>
    </row>
    <row r="71" spans="1:22" ht="25.5" x14ac:dyDescent="0.15">
      <c r="A71" s="75">
        <v>1331</v>
      </c>
      <c r="B71" s="74" t="s">
        <v>562</v>
      </c>
      <c r="C71" s="75"/>
      <c r="D71" s="18">
        <f>SUM(E71,F71)</f>
        <v>6043993</v>
      </c>
      <c r="E71" s="18">
        <v>6043993</v>
      </c>
      <c r="F71" s="18" t="s">
        <v>466</v>
      </c>
      <c r="G71" s="18">
        <v>3500</v>
      </c>
      <c r="H71" s="18">
        <v>3500</v>
      </c>
      <c r="I71" s="18"/>
      <c r="J71" s="128">
        <f t="shared" si="2"/>
        <v>3675</v>
      </c>
      <c r="K71" s="128">
        <f t="shared" si="3"/>
        <v>3675</v>
      </c>
      <c r="L71" s="42"/>
      <c r="M71" s="35">
        <f>J71-G71</f>
        <v>175</v>
      </c>
      <c r="N71" s="35">
        <f>K71-H71</f>
        <v>175</v>
      </c>
      <c r="O71" s="128"/>
      <c r="P71" s="128">
        <f t="shared" si="4"/>
        <v>3858.75</v>
      </c>
      <c r="Q71" s="128">
        <f t="shared" si="5"/>
        <v>3858.75</v>
      </c>
      <c r="R71" s="42"/>
      <c r="S71" s="128">
        <f t="shared" si="6"/>
        <v>4051.6875</v>
      </c>
      <c r="T71" s="128">
        <f t="shared" si="7"/>
        <v>4051.6875</v>
      </c>
      <c r="U71" s="42"/>
      <c r="V71" s="132"/>
    </row>
    <row r="72" spans="1:22" ht="38.25" x14ac:dyDescent="0.15">
      <c r="A72" s="75">
        <v>1332</v>
      </c>
      <c r="B72" s="74" t="s">
        <v>563</v>
      </c>
      <c r="C72" s="75"/>
      <c r="D72" s="18">
        <f>SUM(E72,F72)</f>
        <v>0</v>
      </c>
      <c r="E72" s="18">
        <v>0</v>
      </c>
      <c r="F72" s="18" t="s">
        <v>466</v>
      </c>
      <c r="G72" s="18"/>
      <c r="H72" s="18"/>
      <c r="I72" s="18"/>
      <c r="J72" s="128">
        <f t="shared" si="2"/>
        <v>0</v>
      </c>
      <c r="K72" s="128">
        <f t="shared" si="3"/>
        <v>0</v>
      </c>
      <c r="L72" s="42"/>
      <c r="M72" s="128"/>
      <c r="N72" s="128"/>
      <c r="O72" s="128"/>
      <c r="P72" s="128">
        <f t="shared" si="4"/>
        <v>0</v>
      </c>
      <c r="Q72" s="128">
        <f t="shared" si="5"/>
        <v>0</v>
      </c>
      <c r="R72" s="42"/>
      <c r="S72" s="128">
        <f t="shared" si="6"/>
        <v>0</v>
      </c>
      <c r="T72" s="128">
        <f t="shared" si="7"/>
        <v>0</v>
      </c>
      <c r="U72" s="42"/>
      <c r="V72" s="132"/>
    </row>
    <row r="73" spans="1:22" s="6" customFormat="1" ht="63.75" x14ac:dyDescent="0.15">
      <c r="A73" s="75">
        <v>1333</v>
      </c>
      <c r="B73" s="74" t="s">
        <v>564</v>
      </c>
      <c r="C73" s="75"/>
      <c r="D73" s="14">
        <f>SUM(E73,F73)</f>
        <v>6628510</v>
      </c>
      <c r="E73" s="14">
        <v>6628510</v>
      </c>
      <c r="F73" s="14" t="s">
        <v>466</v>
      </c>
      <c r="G73" s="10">
        <v>4500</v>
      </c>
      <c r="H73" s="10">
        <v>4500</v>
      </c>
      <c r="I73" s="14"/>
      <c r="J73" s="128">
        <f t="shared" si="2"/>
        <v>4725</v>
      </c>
      <c r="K73" s="128">
        <f t="shared" si="3"/>
        <v>4725</v>
      </c>
      <c r="L73" s="128"/>
      <c r="M73" s="35">
        <f>J73-G73</f>
        <v>225</v>
      </c>
      <c r="N73" s="35">
        <f>K73-H73</f>
        <v>225</v>
      </c>
      <c r="O73" s="128"/>
      <c r="P73" s="128">
        <f t="shared" si="4"/>
        <v>4961.25</v>
      </c>
      <c r="Q73" s="128">
        <f t="shared" si="5"/>
        <v>4961.25</v>
      </c>
      <c r="R73" s="128"/>
      <c r="S73" s="128">
        <f t="shared" si="6"/>
        <v>5209.3125</v>
      </c>
      <c r="T73" s="128">
        <f t="shared" si="7"/>
        <v>5209.3125</v>
      </c>
      <c r="U73" s="128"/>
      <c r="V73" s="130"/>
    </row>
    <row r="74" spans="1:22" ht="12.75" x14ac:dyDescent="0.15">
      <c r="A74" s="75">
        <v>1334</v>
      </c>
      <c r="B74" s="74" t="s">
        <v>565</v>
      </c>
      <c r="C74" s="75"/>
      <c r="D74" s="71">
        <f>SUM(E74,F74)</f>
        <v>6184244</v>
      </c>
      <c r="E74" s="71">
        <v>6184244</v>
      </c>
      <c r="F74" s="71" t="s">
        <v>466</v>
      </c>
      <c r="G74" s="71">
        <v>8000</v>
      </c>
      <c r="H74" s="71">
        <v>8000</v>
      </c>
      <c r="I74" s="18"/>
      <c r="J74" s="128">
        <f t="shared" si="2"/>
        <v>8400</v>
      </c>
      <c r="K74" s="128">
        <f t="shared" si="3"/>
        <v>8400</v>
      </c>
      <c r="L74" s="42"/>
      <c r="M74" s="35">
        <f>J74-G74</f>
        <v>400</v>
      </c>
      <c r="N74" s="35">
        <f>K74-H74</f>
        <v>400</v>
      </c>
      <c r="O74" s="128"/>
      <c r="P74" s="128">
        <f t="shared" si="4"/>
        <v>8820</v>
      </c>
      <c r="Q74" s="128">
        <f t="shared" si="5"/>
        <v>8820</v>
      </c>
      <c r="R74" s="42"/>
      <c r="S74" s="128">
        <f t="shared" si="6"/>
        <v>9261</v>
      </c>
      <c r="T74" s="128">
        <f t="shared" si="7"/>
        <v>9261</v>
      </c>
      <c r="U74" s="42"/>
      <c r="V74" s="132"/>
    </row>
    <row r="75" spans="1:22" ht="51" x14ac:dyDescent="0.15">
      <c r="A75" s="75">
        <v>1340</v>
      </c>
      <c r="B75" s="74" t="s">
        <v>566</v>
      </c>
      <c r="C75" s="75" t="s">
        <v>22</v>
      </c>
      <c r="D75" s="73">
        <f>SUM(D76,D77,D78)</f>
        <v>1994660</v>
      </c>
      <c r="E75" s="73">
        <f>SUM(E76,E77,E78)</f>
        <v>1994660</v>
      </c>
      <c r="F75" s="71" t="s">
        <v>466</v>
      </c>
      <c r="G75" s="70">
        <f>G77+G78</f>
        <v>66999</v>
      </c>
      <c r="H75" s="70">
        <f>H77+H78</f>
        <v>66999</v>
      </c>
      <c r="I75" s="18"/>
      <c r="J75" s="128">
        <f t="shared" si="2"/>
        <v>70348.95</v>
      </c>
      <c r="K75" s="128">
        <f t="shared" si="3"/>
        <v>70348.95</v>
      </c>
      <c r="L75" s="42"/>
      <c r="M75" s="128">
        <f>J75-H75</f>
        <v>3349.9499999999971</v>
      </c>
      <c r="N75" s="128">
        <f>K75-H75</f>
        <v>3349.9499999999971</v>
      </c>
      <c r="O75" s="128"/>
      <c r="P75" s="128">
        <f t="shared" si="4"/>
        <v>73866.397499999992</v>
      </c>
      <c r="Q75" s="128">
        <f t="shared" si="5"/>
        <v>73866.397499999992</v>
      </c>
      <c r="R75" s="42"/>
      <c r="S75" s="128">
        <f t="shared" si="6"/>
        <v>77559.717374999993</v>
      </c>
      <c r="T75" s="128">
        <f t="shared" si="7"/>
        <v>77559.717374999993</v>
      </c>
      <c r="U75" s="42"/>
      <c r="V75" s="132"/>
    </row>
    <row r="76" spans="1:22" ht="76.5" x14ac:dyDescent="0.15">
      <c r="A76" s="75">
        <v>1341</v>
      </c>
      <c r="B76" s="74" t="s">
        <v>567</v>
      </c>
      <c r="C76" s="75"/>
      <c r="D76" s="71">
        <f>SUM(E76,F76)</f>
        <v>0</v>
      </c>
      <c r="E76" s="71">
        <v>0</v>
      </c>
      <c r="F76" s="71" t="s">
        <v>466</v>
      </c>
      <c r="G76" s="18"/>
      <c r="H76" s="18"/>
      <c r="I76" s="18"/>
      <c r="J76" s="128">
        <f t="shared" ref="J76:J115" si="14">G76+G76*5%</f>
        <v>0</v>
      </c>
      <c r="K76" s="128">
        <f t="shared" ref="K76:K115" si="15">H76+H76*5%</f>
        <v>0</v>
      </c>
      <c r="L76" s="42"/>
      <c r="M76" s="128"/>
      <c r="N76" s="128"/>
      <c r="O76" s="128"/>
      <c r="P76" s="128">
        <f t="shared" ref="P76:P115" si="16">J76+J76*5%</f>
        <v>0</v>
      </c>
      <c r="Q76" s="128">
        <f t="shared" ref="Q76:Q115" si="17">K76+K76*5%</f>
        <v>0</v>
      </c>
      <c r="R76" s="42"/>
      <c r="S76" s="128">
        <f t="shared" ref="S76:S115" si="18">P76+P76*5%</f>
        <v>0</v>
      </c>
      <c r="T76" s="128">
        <f t="shared" ref="T76:T115" si="19">Q76+Q76*5%</f>
        <v>0</v>
      </c>
      <c r="U76" s="42"/>
      <c r="V76" s="132"/>
    </row>
    <row r="77" spans="1:22" ht="76.5" x14ac:dyDescent="0.15">
      <c r="A77" s="75">
        <v>1342</v>
      </c>
      <c r="B77" s="74" t="s">
        <v>568</v>
      </c>
      <c r="C77" s="75"/>
      <c r="D77" s="71">
        <f>SUM(E77,F77)</f>
        <v>1994660</v>
      </c>
      <c r="E77" s="71">
        <v>1994660</v>
      </c>
      <c r="F77" s="71" t="s">
        <v>466</v>
      </c>
      <c r="G77" s="10">
        <v>1999</v>
      </c>
      <c r="H77" s="10">
        <v>1999</v>
      </c>
      <c r="I77" s="18"/>
      <c r="J77" s="128">
        <f t="shared" si="14"/>
        <v>2098.9499999999998</v>
      </c>
      <c r="K77" s="128">
        <f t="shared" si="15"/>
        <v>2098.9499999999998</v>
      </c>
      <c r="L77" s="42"/>
      <c r="M77" s="35">
        <f>K77-H77</f>
        <v>99.949999999999818</v>
      </c>
      <c r="N77" s="35">
        <f>K77-H77</f>
        <v>99.949999999999818</v>
      </c>
      <c r="O77" s="128"/>
      <c r="P77" s="128">
        <f t="shared" si="16"/>
        <v>2203.8975</v>
      </c>
      <c r="Q77" s="128">
        <f t="shared" si="17"/>
        <v>2203.8975</v>
      </c>
      <c r="R77" s="42"/>
      <c r="S77" s="128">
        <f t="shared" si="18"/>
        <v>2314.0923750000002</v>
      </c>
      <c r="T77" s="128">
        <f t="shared" si="19"/>
        <v>2314.0923750000002</v>
      </c>
      <c r="U77" s="42"/>
      <c r="V77" s="132"/>
    </row>
    <row r="78" spans="1:22" ht="76.5" x14ac:dyDescent="0.15">
      <c r="A78" s="75">
        <v>1343</v>
      </c>
      <c r="B78" s="74" t="s">
        <v>569</v>
      </c>
      <c r="C78" s="75"/>
      <c r="D78" s="71">
        <f>SUM(E78,F78)</f>
        <v>0</v>
      </c>
      <c r="E78" s="71">
        <v>0</v>
      </c>
      <c r="F78" s="71" t="s">
        <v>466</v>
      </c>
      <c r="G78" s="10">
        <v>65000</v>
      </c>
      <c r="H78" s="10">
        <v>65000</v>
      </c>
      <c r="I78" s="18"/>
      <c r="J78" s="128">
        <f t="shared" si="14"/>
        <v>68250</v>
      </c>
      <c r="K78" s="128">
        <f t="shared" si="15"/>
        <v>68250</v>
      </c>
      <c r="L78" s="42"/>
      <c r="M78" s="35">
        <f>K78-H78</f>
        <v>3250</v>
      </c>
      <c r="N78" s="35">
        <f>K78-H78</f>
        <v>3250</v>
      </c>
      <c r="O78" s="128"/>
      <c r="P78" s="128">
        <f t="shared" si="16"/>
        <v>71662.5</v>
      </c>
      <c r="Q78" s="128">
        <f t="shared" si="17"/>
        <v>71662.5</v>
      </c>
      <c r="R78" s="42"/>
      <c r="S78" s="128">
        <f t="shared" si="18"/>
        <v>75245.625</v>
      </c>
      <c r="T78" s="128">
        <f t="shared" si="19"/>
        <v>75245.625</v>
      </c>
      <c r="U78" s="42"/>
      <c r="V78" s="132"/>
    </row>
    <row r="79" spans="1:22" ht="25.5" x14ac:dyDescent="0.15">
      <c r="A79" s="75">
        <v>1350</v>
      </c>
      <c r="B79" s="74" t="s">
        <v>570</v>
      </c>
      <c r="C79" s="75" t="s">
        <v>23</v>
      </c>
      <c r="D79" s="73">
        <f>SUM(D80,D101,D102)</f>
        <v>221177919</v>
      </c>
      <c r="E79" s="73">
        <f>SUM(E80,E101,E102)</f>
        <v>221177919</v>
      </c>
      <c r="F79" s="71" t="s">
        <v>466</v>
      </c>
      <c r="G79" s="70">
        <f>G80+G81</f>
        <v>73050</v>
      </c>
      <c r="H79" s="70">
        <f>H80+H81</f>
        <v>73050</v>
      </c>
      <c r="I79" s="10"/>
      <c r="J79" s="128">
        <f t="shared" si="14"/>
        <v>76702.5</v>
      </c>
      <c r="K79" s="128">
        <f t="shared" si="15"/>
        <v>76702.5</v>
      </c>
      <c r="L79" s="42"/>
      <c r="M79" s="128">
        <f>K79-H79</f>
        <v>3652.5</v>
      </c>
      <c r="N79" s="128">
        <f>K79-H79</f>
        <v>3652.5</v>
      </c>
      <c r="O79" s="128"/>
      <c r="P79" s="128">
        <f t="shared" si="16"/>
        <v>80537.625</v>
      </c>
      <c r="Q79" s="128">
        <f t="shared" si="17"/>
        <v>80537.625</v>
      </c>
      <c r="R79" s="42"/>
      <c r="S79" s="128">
        <f t="shared" si="18"/>
        <v>84564.506250000006</v>
      </c>
      <c r="T79" s="128">
        <f t="shared" si="19"/>
        <v>84564.506250000006</v>
      </c>
      <c r="U79" s="42"/>
      <c r="V79" s="132"/>
    </row>
    <row r="80" spans="1:22" ht="89.25" x14ac:dyDescent="0.15">
      <c r="A80" s="75">
        <v>1351</v>
      </c>
      <c r="B80" s="74" t="s">
        <v>571</v>
      </c>
      <c r="C80" s="75"/>
      <c r="D80" s="71">
        <f>SUM(D81:D100)</f>
        <v>205933319</v>
      </c>
      <c r="E80" s="71">
        <f>SUM(E81:E100)</f>
        <v>205933319</v>
      </c>
      <c r="F80" s="71" t="s">
        <v>466</v>
      </c>
      <c r="G80" s="10">
        <v>69550</v>
      </c>
      <c r="H80" s="10">
        <v>69550</v>
      </c>
      <c r="I80" s="18"/>
      <c r="J80" s="128">
        <f t="shared" si="14"/>
        <v>73027.5</v>
      </c>
      <c r="K80" s="128">
        <f t="shared" si="15"/>
        <v>73027.5</v>
      </c>
      <c r="L80" s="42"/>
      <c r="M80" s="35">
        <f>K80-H80</f>
        <v>3477.5</v>
      </c>
      <c r="N80" s="35">
        <f>K80-H80</f>
        <v>3477.5</v>
      </c>
      <c r="O80" s="128"/>
      <c r="P80" s="128">
        <f t="shared" si="16"/>
        <v>76678.875</v>
      </c>
      <c r="Q80" s="128">
        <f t="shared" si="17"/>
        <v>76678.875</v>
      </c>
      <c r="R80" s="42"/>
      <c r="S80" s="128">
        <f t="shared" si="18"/>
        <v>80512.818750000006</v>
      </c>
      <c r="T80" s="128">
        <f t="shared" si="19"/>
        <v>80512.818750000006</v>
      </c>
      <c r="U80" s="42"/>
      <c r="V80" s="132"/>
    </row>
    <row r="81" spans="1:22" ht="76.5" x14ac:dyDescent="0.15">
      <c r="A81" s="75">
        <v>13501</v>
      </c>
      <c r="B81" s="74" t="s">
        <v>572</v>
      </c>
      <c r="C81" s="75"/>
      <c r="D81" s="71">
        <f t="shared" ref="D81:D102" si="20">SUM(E81,F81)</f>
        <v>30000</v>
      </c>
      <c r="E81" s="71">
        <v>30000</v>
      </c>
      <c r="F81" s="71" t="s">
        <v>466</v>
      </c>
      <c r="G81" s="69">
        <v>3500</v>
      </c>
      <c r="H81" s="69">
        <v>3500</v>
      </c>
      <c r="I81" s="18"/>
      <c r="J81" s="128">
        <f t="shared" si="14"/>
        <v>3675</v>
      </c>
      <c r="K81" s="128">
        <f t="shared" si="15"/>
        <v>3675</v>
      </c>
      <c r="L81" s="42"/>
      <c r="M81" s="35">
        <f>K81-H81</f>
        <v>175</v>
      </c>
      <c r="N81" s="35">
        <f>K81-H81</f>
        <v>175</v>
      </c>
      <c r="O81" s="128"/>
      <c r="P81" s="128">
        <f t="shared" si="16"/>
        <v>3858.75</v>
      </c>
      <c r="Q81" s="128">
        <f t="shared" si="17"/>
        <v>3858.75</v>
      </c>
      <c r="R81" s="42"/>
      <c r="S81" s="128">
        <f t="shared" si="18"/>
        <v>4051.6875</v>
      </c>
      <c r="T81" s="128">
        <f t="shared" si="19"/>
        <v>4051.6875</v>
      </c>
      <c r="U81" s="42"/>
      <c r="V81" s="132"/>
    </row>
    <row r="82" spans="1:22" ht="102" x14ac:dyDescent="0.15">
      <c r="A82" s="75">
        <v>13502</v>
      </c>
      <c r="B82" s="74" t="s">
        <v>573</v>
      </c>
      <c r="C82" s="75"/>
      <c r="D82" s="71">
        <f t="shared" si="20"/>
        <v>0</v>
      </c>
      <c r="E82" s="71">
        <v>0</v>
      </c>
      <c r="F82" s="71" t="s">
        <v>466</v>
      </c>
      <c r="G82" s="71"/>
      <c r="H82" s="71"/>
      <c r="I82" s="18"/>
      <c r="J82" s="128">
        <f t="shared" si="14"/>
        <v>0</v>
      </c>
      <c r="K82" s="128">
        <f t="shared" si="15"/>
        <v>0</v>
      </c>
      <c r="L82" s="42"/>
      <c r="M82" s="128"/>
      <c r="N82" s="128"/>
      <c r="O82" s="128"/>
      <c r="P82" s="128">
        <f t="shared" si="16"/>
        <v>0</v>
      </c>
      <c r="Q82" s="128">
        <f t="shared" si="17"/>
        <v>0</v>
      </c>
      <c r="R82" s="42"/>
      <c r="S82" s="128">
        <f t="shared" si="18"/>
        <v>0</v>
      </c>
      <c r="T82" s="128">
        <f t="shared" si="19"/>
        <v>0</v>
      </c>
      <c r="U82" s="42"/>
      <c r="V82" s="132"/>
    </row>
    <row r="83" spans="1:22" ht="63.75" x14ac:dyDescent="0.15">
      <c r="A83" s="75">
        <v>13503</v>
      </c>
      <c r="B83" s="74" t="s">
        <v>574</v>
      </c>
      <c r="C83" s="75"/>
      <c r="D83" s="71">
        <f t="shared" si="20"/>
        <v>510000</v>
      </c>
      <c r="E83" s="71">
        <v>510000</v>
      </c>
      <c r="F83" s="71" t="s">
        <v>466</v>
      </c>
      <c r="G83" s="18"/>
      <c r="H83" s="18"/>
      <c r="I83" s="18"/>
      <c r="J83" s="128">
        <f t="shared" si="14"/>
        <v>0</v>
      </c>
      <c r="K83" s="128">
        <f t="shared" si="15"/>
        <v>0</v>
      </c>
      <c r="L83" s="42"/>
      <c r="M83" s="128"/>
      <c r="N83" s="128"/>
      <c r="O83" s="128"/>
      <c r="P83" s="128">
        <f t="shared" si="16"/>
        <v>0</v>
      </c>
      <c r="Q83" s="128">
        <f t="shared" si="17"/>
        <v>0</v>
      </c>
      <c r="R83" s="42"/>
      <c r="S83" s="128">
        <f t="shared" si="18"/>
        <v>0</v>
      </c>
      <c r="T83" s="128">
        <f t="shared" si="19"/>
        <v>0</v>
      </c>
      <c r="U83" s="42"/>
      <c r="V83" s="132"/>
    </row>
    <row r="84" spans="1:22" ht="76.5" x14ac:dyDescent="0.15">
      <c r="A84" s="75">
        <v>13504</v>
      </c>
      <c r="B84" s="74" t="s">
        <v>575</v>
      </c>
      <c r="C84" s="75"/>
      <c r="D84" s="71">
        <f t="shared" si="20"/>
        <v>3642000</v>
      </c>
      <c r="E84" s="71">
        <v>3642000</v>
      </c>
      <c r="F84" s="71" t="s">
        <v>466</v>
      </c>
      <c r="G84" s="18">
        <v>3800000</v>
      </c>
      <c r="H84" s="18">
        <v>3800000</v>
      </c>
      <c r="I84" s="18"/>
      <c r="J84" s="128">
        <f t="shared" si="14"/>
        <v>3990000</v>
      </c>
      <c r="K84" s="128">
        <f t="shared" si="15"/>
        <v>3990000</v>
      </c>
      <c r="L84" s="10"/>
      <c r="M84" s="10">
        <f>J84-G84</f>
        <v>190000</v>
      </c>
      <c r="N84" s="10">
        <f>K84-H84</f>
        <v>190000</v>
      </c>
      <c r="O84" s="128"/>
      <c r="P84" s="128">
        <f t="shared" si="16"/>
        <v>4189500</v>
      </c>
      <c r="Q84" s="128">
        <f t="shared" si="17"/>
        <v>4189500</v>
      </c>
      <c r="R84" s="10"/>
      <c r="S84" s="128">
        <f t="shared" si="18"/>
        <v>4398975</v>
      </c>
      <c r="T84" s="128">
        <f t="shared" si="19"/>
        <v>4398975</v>
      </c>
      <c r="U84" s="42"/>
      <c r="V84" s="132"/>
    </row>
    <row r="85" spans="1:22" ht="38.25" x14ac:dyDescent="0.15">
      <c r="A85" s="75">
        <v>13505</v>
      </c>
      <c r="B85" s="74" t="s">
        <v>576</v>
      </c>
      <c r="C85" s="75"/>
      <c r="D85" s="71">
        <f t="shared" si="20"/>
        <v>1265000</v>
      </c>
      <c r="E85" s="71">
        <v>1265000</v>
      </c>
      <c r="F85" s="71" t="s">
        <v>466</v>
      </c>
      <c r="G85" s="71"/>
      <c r="H85" s="71"/>
      <c r="I85" s="71"/>
      <c r="J85" s="128">
        <f t="shared" si="14"/>
        <v>0</v>
      </c>
      <c r="K85" s="128">
        <f t="shared" si="15"/>
        <v>0</v>
      </c>
      <c r="L85" s="42"/>
      <c r="M85" s="128"/>
      <c r="N85" s="128"/>
      <c r="O85" s="128"/>
      <c r="P85" s="128">
        <f t="shared" si="16"/>
        <v>0</v>
      </c>
      <c r="Q85" s="128">
        <f t="shared" si="17"/>
        <v>0</v>
      </c>
      <c r="R85" s="42"/>
      <c r="S85" s="128">
        <f t="shared" si="18"/>
        <v>0</v>
      </c>
      <c r="T85" s="128">
        <f t="shared" si="19"/>
        <v>0</v>
      </c>
      <c r="U85" s="42"/>
      <c r="V85" s="132"/>
    </row>
    <row r="86" spans="1:22" ht="38.25" x14ac:dyDescent="0.15">
      <c r="A86" s="75">
        <v>13506</v>
      </c>
      <c r="B86" s="74" t="s">
        <v>577</v>
      </c>
      <c r="C86" s="75"/>
      <c r="D86" s="71">
        <f t="shared" si="20"/>
        <v>0</v>
      </c>
      <c r="E86" s="71">
        <v>0</v>
      </c>
      <c r="F86" s="71" t="s">
        <v>466</v>
      </c>
      <c r="G86" s="71"/>
      <c r="H86" s="71"/>
      <c r="I86" s="18"/>
      <c r="J86" s="128">
        <f t="shared" si="14"/>
        <v>0</v>
      </c>
      <c r="K86" s="128">
        <f t="shared" si="15"/>
        <v>0</v>
      </c>
      <c r="L86" s="42"/>
      <c r="M86" s="128"/>
      <c r="N86" s="128"/>
      <c r="O86" s="128"/>
      <c r="P86" s="128">
        <f t="shared" si="16"/>
        <v>0</v>
      </c>
      <c r="Q86" s="128">
        <f t="shared" si="17"/>
        <v>0</v>
      </c>
      <c r="R86" s="42"/>
      <c r="S86" s="128">
        <f t="shared" si="18"/>
        <v>0</v>
      </c>
      <c r="T86" s="128">
        <f t="shared" si="19"/>
        <v>0</v>
      </c>
      <c r="U86" s="42"/>
      <c r="V86" s="132"/>
    </row>
    <row r="87" spans="1:22" ht="38.25" x14ac:dyDescent="0.15">
      <c r="A87" s="75">
        <v>13507</v>
      </c>
      <c r="B87" s="74" t="s">
        <v>578</v>
      </c>
      <c r="C87" s="75"/>
      <c r="D87" s="71">
        <f t="shared" si="20"/>
        <v>69857635</v>
      </c>
      <c r="E87" s="71">
        <v>69857635</v>
      </c>
      <c r="F87" s="71" t="s">
        <v>466</v>
      </c>
      <c r="G87" s="10">
        <v>70000000</v>
      </c>
      <c r="H87" s="10">
        <v>70000000</v>
      </c>
      <c r="I87" s="18"/>
      <c r="J87" s="128">
        <f t="shared" si="14"/>
        <v>73500000</v>
      </c>
      <c r="K87" s="128">
        <f t="shared" si="15"/>
        <v>73500000</v>
      </c>
      <c r="L87" s="42"/>
      <c r="M87" s="10">
        <f>J87-G87</f>
        <v>3500000</v>
      </c>
      <c r="N87" s="10">
        <f>K87-H87</f>
        <v>3500000</v>
      </c>
      <c r="O87" s="128"/>
      <c r="P87" s="128">
        <f t="shared" si="16"/>
        <v>77175000</v>
      </c>
      <c r="Q87" s="128">
        <f t="shared" si="17"/>
        <v>77175000</v>
      </c>
      <c r="R87" s="35"/>
      <c r="S87" s="128">
        <f t="shared" si="18"/>
        <v>81033750</v>
      </c>
      <c r="T87" s="128">
        <f t="shared" si="19"/>
        <v>81033750</v>
      </c>
      <c r="U87" s="42"/>
      <c r="V87" s="132"/>
    </row>
    <row r="88" spans="1:22" ht="102" x14ac:dyDescent="0.15">
      <c r="A88" s="75">
        <v>13508</v>
      </c>
      <c r="B88" s="74" t="s">
        <v>579</v>
      </c>
      <c r="C88" s="75"/>
      <c r="D88" s="71">
        <f t="shared" si="20"/>
        <v>0</v>
      </c>
      <c r="E88" s="71">
        <v>0</v>
      </c>
      <c r="F88" s="71" t="s">
        <v>466</v>
      </c>
      <c r="G88" s="18"/>
      <c r="H88" s="18"/>
      <c r="I88" s="18"/>
      <c r="J88" s="128">
        <f t="shared" si="14"/>
        <v>0</v>
      </c>
      <c r="K88" s="128">
        <f t="shared" si="15"/>
        <v>0</v>
      </c>
      <c r="L88" s="42"/>
      <c r="M88" s="128"/>
      <c r="N88" s="128"/>
      <c r="O88" s="128"/>
      <c r="P88" s="128">
        <f t="shared" si="16"/>
        <v>0</v>
      </c>
      <c r="Q88" s="128">
        <f t="shared" si="17"/>
        <v>0</v>
      </c>
      <c r="R88" s="42"/>
      <c r="S88" s="128">
        <f t="shared" si="18"/>
        <v>0</v>
      </c>
      <c r="T88" s="128">
        <f t="shared" si="19"/>
        <v>0</v>
      </c>
      <c r="U88" s="42"/>
      <c r="V88" s="132"/>
    </row>
    <row r="89" spans="1:22" ht="12.75" x14ac:dyDescent="0.15">
      <c r="A89" s="75">
        <v>13509</v>
      </c>
      <c r="B89" s="74" t="s">
        <v>580</v>
      </c>
      <c r="C89" s="75"/>
      <c r="D89" s="71">
        <f t="shared" si="20"/>
        <v>0</v>
      </c>
      <c r="E89" s="71">
        <v>0</v>
      </c>
      <c r="F89" s="71" t="s">
        <v>466</v>
      </c>
      <c r="G89" s="71"/>
      <c r="H89" s="71"/>
      <c r="I89" s="18"/>
      <c r="J89" s="128">
        <f t="shared" si="14"/>
        <v>0</v>
      </c>
      <c r="K89" s="128">
        <f t="shared" si="15"/>
        <v>0</v>
      </c>
      <c r="L89" s="42"/>
      <c r="M89" s="128"/>
      <c r="N89" s="128"/>
      <c r="O89" s="128"/>
      <c r="P89" s="128">
        <f t="shared" si="16"/>
        <v>0</v>
      </c>
      <c r="Q89" s="128">
        <f t="shared" si="17"/>
        <v>0</v>
      </c>
      <c r="R89" s="42"/>
      <c r="S89" s="128">
        <f t="shared" si="18"/>
        <v>0</v>
      </c>
      <c r="T89" s="128">
        <f t="shared" si="19"/>
        <v>0</v>
      </c>
      <c r="U89" s="42"/>
      <c r="V89" s="132"/>
    </row>
    <row r="90" spans="1:22" ht="63.75" x14ac:dyDescent="0.15">
      <c r="A90" s="75">
        <v>13510</v>
      </c>
      <c r="B90" s="74" t="s">
        <v>581</v>
      </c>
      <c r="C90" s="75"/>
      <c r="D90" s="71">
        <f t="shared" si="20"/>
        <v>0</v>
      </c>
      <c r="E90" s="71">
        <v>0</v>
      </c>
      <c r="F90" s="71" t="s">
        <v>466</v>
      </c>
      <c r="G90" s="18"/>
      <c r="H90" s="18"/>
      <c r="I90" s="18"/>
      <c r="J90" s="128">
        <f t="shared" si="14"/>
        <v>0</v>
      </c>
      <c r="K90" s="128">
        <f t="shared" si="15"/>
        <v>0</v>
      </c>
      <c r="L90" s="42"/>
      <c r="M90" s="128"/>
      <c r="N90" s="128"/>
      <c r="O90" s="128"/>
      <c r="P90" s="128">
        <f t="shared" si="16"/>
        <v>0</v>
      </c>
      <c r="Q90" s="128">
        <f t="shared" si="17"/>
        <v>0</v>
      </c>
      <c r="R90" s="42"/>
      <c r="S90" s="128">
        <f t="shared" si="18"/>
        <v>0</v>
      </c>
      <c r="T90" s="128">
        <f t="shared" si="19"/>
        <v>0</v>
      </c>
      <c r="U90" s="42"/>
      <c r="V90" s="132"/>
    </row>
    <row r="91" spans="1:22" ht="102" x14ac:dyDescent="0.15">
      <c r="A91" s="75">
        <v>13511</v>
      </c>
      <c r="B91" s="74" t="s">
        <v>582</v>
      </c>
      <c r="C91" s="75"/>
      <c r="D91" s="71">
        <f t="shared" si="20"/>
        <v>0</v>
      </c>
      <c r="E91" s="71">
        <v>0</v>
      </c>
      <c r="F91" s="71" t="s">
        <v>466</v>
      </c>
      <c r="G91" s="18"/>
      <c r="H91" s="18"/>
      <c r="I91" s="18"/>
      <c r="J91" s="128">
        <f t="shared" si="14"/>
        <v>0</v>
      </c>
      <c r="K91" s="128">
        <f t="shared" si="15"/>
        <v>0</v>
      </c>
      <c r="L91" s="42"/>
      <c r="M91" s="128"/>
      <c r="N91" s="128"/>
      <c r="O91" s="128"/>
      <c r="P91" s="128">
        <f t="shared" si="16"/>
        <v>0</v>
      </c>
      <c r="Q91" s="128">
        <f t="shared" si="17"/>
        <v>0</v>
      </c>
      <c r="R91" s="42"/>
      <c r="S91" s="128">
        <f t="shared" si="18"/>
        <v>0</v>
      </c>
      <c r="T91" s="128">
        <f t="shared" si="19"/>
        <v>0</v>
      </c>
      <c r="U91" s="42"/>
      <c r="V91" s="132"/>
    </row>
    <row r="92" spans="1:22" ht="51" x14ac:dyDescent="0.15">
      <c r="A92" s="75">
        <v>13512</v>
      </c>
      <c r="B92" s="74" t="s">
        <v>583</v>
      </c>
      <c r="C92" s="75"/>
      <c r="D92" s="71">
        <f t="shared" si="20"/>
        <v>0</v>
      </c>
      <c r="E92" s="71">
        <v>0</v>
      </c>
      <c r="F92" s="71" t="s">
        <v>466</v>
      </c>
      <c r="G92" s="71"/>
      <c r="H92" s="71"/>
      <c r="I92" s="18"/>
      <c r="J92" s="128">
        <f t="shared" si="14"/>
        <v>0</v>
      </c>
      <c r="K92" s="128">
        <f t="shared" si="15"/>
        <v>0</v>
      </c>
      <c r="L92" s="42"/>
      <c r="M92" s="128"/>
      <c r="N92" s="128"/>
      <c r="O92" s="128"/>
      <c r="P92" s="128">
        <f t="shared" si="16"/>
        <v>0</v>
      </c>
      <c r="Q92" s="128">
        <f t="shared" si="17"/>
        <v>0</v>
      </c>
      <c r="R92" s="42"/>
      <c r="S92" s="128">
        <f t="shared" si="18"/>
        <v>0</v>
      </c>
      <c r="T92" s="128">
        <f t="shared" si="19"/>
        <v>0</v>
      </c>
      <c r="U92" s="42"/>
      <c r="V92" s="132"/>
    </row>
    <row r="93" spans="1:22" s="6" customFormat="1" ht="38.25" x14ac:dyDescent="0.15">
      <c r="A93" s="75">
        <v>13513</v>
      </c>
      <c r="B93" s="74" t="s">
        <v>584</v>
      </c>
      <c r="C93" s="75"/>
      <c r="D93" s="10">
        <f>SUM(E93,F93)</f>
        <v>121508094</v>
      </c>
      <c r="E93" s="10">
        <v>121508094</v>
      </c>
      <c r="F93" s="10" t="s">
        <v>466</v>
      </c>
      <c r="G93" s="10">
        <v>130600000</v>
      </c>
      <c r="H93" s="10">
        <v>130600000</v>
      </c>
      <c r="I93" s="14"/>
      <c r="J93" s="128">
        <f t="shared" si="14"/>
        <v>137130000</v>
      </c>
      <c r="K93" s="128">
        <f t="shared" si="15"/>
        <v>137130000</v>
      </c>
      <c r="L93" s="128"/>
      <c r="M93" s="35">
        <f>J93-G93</f>
        <v>6530000</v>
      </c>
      <c r="N93" s="35">
        <f>K93-H93</f>
        <v>6530000</v>
      </c>
      <c r="O93" s="128"/>
      <c r="P93" s="128">
        <f t="shared" si="16"/>
        <v>143986500</v>
      </c>
      <c r="Q93" s="128">
        <f t="shared" si="17"/>
        <v>143986500</v>
      </c>
      <c r="R93" s="128"/>
      <c r="S93" s="128">
        <f t="shared" si="18"/>
        <v>151185825</v>
      </c>
      <c r="T93" s="128">
        <f t="shared" si="19"/>
        <v>151185825</v>
      </c>
      <c r="U93" s="128"/>
      <c r="V93" s="130"/>
    </row>
    <row r="94" spans="1:22" ht="63.75" x14ac:dyDescent="0.15">
      <c r="A94" s="75">
        <v>13514</v>
      </c>
      <c r="B94" s="74" t="s">
        <v>585</v>
      </c>
      <c r="C94" s="75"/>
      <c r="D94" s="18">
        <f t="shared" si="20"/>
        <v>9120590</v>
      </c>
      <c r="E94" s="18">
        <v>9120590</v>
      </c>
      <c r="F94" s="18" t="s">
        <v>466</v>
      </c>
      <c r="G94" s="10">
        <v>1100000</v>
      </c>
      <c r="H94" s="10">
        <v>1100000</v>
      </c>
      <c r="I94" s="18"/>
      <c r="J94" s="128">
        <f t="shared" si="14"/>
        <v>1155000</v>
      </c>
      <c r="K94" s="128">
        <f t="shared" si="15"/>
        <v>1155000</v>
      </c>
      <c r="L94" s="42"/>
      <c r="M94" s="35">
        <f>J94-H94</f>
        <v>55000</v>
      </c>
      <c r="N94" s="35">
        <f>K94-H94</f>
        <v>55000</v>
      </c>
      <c r="O94" s="128"/>
      <c r="P94" s="128">
        <f t="shared" si="16"/>
        <v>1212750</v>
      </c>
      <c r="Q94" s="128">
        <f t="shared" si="17"/>
        <v>1212750</v>
      </c>
      <c r="R94" s="42"/>
      <c r="S94" s="128">
        <f t="shared" si="18"/>
        <v>1273387.5</v>
      </c>
      <c r="T94" s="128">
        <f t="shared" si="19"/>
        <v>1273387.5</v>
      </c>
      <c r="U94" s="42"/>
      <c r="V94" s="132"/>
    </row>
    <row r="95" spans="1:22" ht="102" x14ac:dyDescent="0.15">
      <c r="A95" s="75">
        <v>13515</v>
      </c>
      <c r="B95" s="74" t="s">
        <v>586</v>
      </c>
      <c r="C95" s="75"/>
      <c r="D95" s="18">
        <f t="shared" si="20"/>
        <v>0</v>
      </c>
      <c r="E95" s="18">
        <v>0</v>
      </c>
      <c r="F95" s="18" t="s">
        <v>466</v>
      </c>
      <c r="G95" s="18"/>
      <c r="H95" s="18"/>
      <c r="I95" s="18"/>
      <c r="J95" s="128">
        <f t="shared" si="14"/>
        <v>0</v>
      </c>
      <c r="K95" s="128">
        <f t="shared" si="15"/>
        <v>0</v>
      </c>
      <c r="L95" s="42"/>
      <c r="M95" s="128"/>
      <c r="N95" s="128"/>
      <c r="O95" s="128"/>
      <c r="P95" s="128">
        <f t="shared" si="16"/>
        <v>0</v>
      </c>
      <c r="Q95" s="128">
        <f t="shared" si="17"/>
        <v>0</v>
      </c>
      <c r="R95" s="42"/>
      <c r="S95" s="128">
        <f t="shared" si="18"/>
        <v>0</v>
      </c>
      <c r="T95" s="128">
        <f t="shared" si="19"/>
        <v>0</v>
      </c>
      <c r="U95" s="42"/>
      <c r="V95" s="132"/>
    </row>
    <row r="96" spans="1:22" ht="63.75" x14ac:dyDescent="0.15">
      <c r="A96" s="75">
        <v>13516</v>
      </c>
      <c r="B96" s="74" t="s">
        <v>587</v>
      </c>
      <c r="C96" s="75"/>
      <c r="D96" s="18">
        <f t="shared" si="20"/>
        <v>0</v>
      </c>
      <c r="E96" s="18">
        <v>0</v>
      </c>
      <c r="F96" s="18" t="s">
        <v>466</v>
      </c>
      <c r="G96" s="18"/>
      <c r="H96" s="18"/>
      <c r="I96" s="18"/>
      <c r="J96" s="128">
        <f t="shared" si="14"/>
        <v>0</v>
      </c>
      <c r="K96" s="128">
        <f t="shared" si="15"/>
        <v>0</v>
      </c>
      <c r="L96" s="42"/>
      <c r="M96" s="128"/>
      <c r="N96" s="128"/>
      <c r="O96" s="128"/>
      <c r="P96" s="128">
        <f t="shared" si="16"/>
        <v>0</v>
      </c>
      <c r="Q96" s="128">
        <f t="shared" si="17"/>
        <v>0</v>
      </c>
      <c r="R96" s="42"/>
      <c r="S96" s="128">
        <f t="shared" si="18"/>
        <v>0</v>
      </c>
      <c r="T96" s="128">
        <f t="shared" si="19"/>
        <v>0</v>
      </c>
      <c r="U96" s="42"/>
      <c r="V96" s="132"/>
    </row>
    <row r="97" spans="1:22" s="6" customFormat="1" ht="102" x14ac:dyDescent="0.15">
      <c r="A97" s="75">
        <v>13517</v>
      </c>
      <c r="B97" s="74" t="s">
        <v>588</v>
      </c>
      <c r="C97" s="75"/>
      <c r="D97" s="18">
        <f t="shared" si="20"/>
        <v>0</v>
      </c>
      <c r="E97" s="18">
        <v>0</v>
      </c>
      <c r="F97" s="18" t="s">
        <v>466</v>
      </c>
      <c r="G97" s="18"/>
      <c r="H97" s="18"/>
      <c r="I97" s="14"/>
      <c r="J97" s="128">
        <f t="shared" si="14"/>
        <v>0</v>
      </c>
      <c r="K97" s="128">
        <f t="shared" si="15"/>
        <v>0</v>
      </c>
      <c r="L97" s="128"/>
      <c r="M97" s="128"/>
      <c r="N97" s="128"/>
      <c r="O97" s="128"/>
      <c r="P97" s="128">
        <f t="shared" si="16"/>
        <v>0</v>
      </c>
      <c r="Q97" s="128">
        <f t="shared" si="17"/>
        <v>0</v>
      </c>
      <c r="R97" s="128"/>
      <c r="S97" s="128">
        <f t="shared" si="18"/>
        <v>0</v>
      </c>
      <c r="T97" s="128">
        <f t="shared" si="19"/>
        <v>0</v>
      </c>
      <c r="U97" s="128"/>
      <c r="V97" s="130"/>
    </row>
    <row r="98" spans="1:22" ht="25.5" x14ac:dyDescent="0.15">
      <c r="A98" s="75">
        <v>13518</v>
      </c>
      <c r="B98" s="74" t="s">
        <v>589</v>
      </c>
      <c r="C98" s="75"/>
      <c r="D98" s="18">
        <f t="shared" si="20"/>
        <v>0</v>
      </c>
      <c r="E98" s="18">
        <v>0</v>
      </c>
      <c r="F98" s="18" t="s">
        <v>466</v>
      </c>
      <c r="G98" s="18"/>
      <c r="H98" s="18"/>
      <c r="I98" s="18"/>
      <c r="J98" s="128">
        <f t="shared" si="14"/>
        <v>0</v>
      </c>
      <c r="K98" s="128">
        <f t="shared" si="15"/>
        <v>0</v>
      </c>
      <c r="L98" s="42"/>
      <c r="M98" s="128"/>
      <c r="N98" s="128"/>
      <c r="O98" s="128"/>
      <c r="P98" s="128">
        <f t="shared" si="16"/>
        <v>0</v>
      </c>
      <c r="Q98" s="128">
        <f t="shared" si="17"/>
        <v>0</v>
      </c>
      <c r="R98" s="42"/>
      <c r="S98" s="128">
        <f t="shared" si="18"/>
        <v>0</v>
      </c>
      <c r="T98" s="128">
        <f t="shared" si="19"/>
        <v>0</v>
      </c>
      <c r="U98" s="42"/>
      <c r="V98" s="132"/>
    </row>
    <row r="99" spans="1:22" ht="25.5" x14ac:dyDescent="0.15">
      <c r="A99" s="75">
        <v>13519</v>
      </c>
      <c r="B99" s="74" t="s">
        <v>590</v>
      </c>
      <c r="C99" s="75"/>
      <c r="D99" s="18">
        <f t="shared" si="20"/>
        <v>0</v>
      </c>
      <c r="E99" s="18">
        <v>0</v>
      </c>
      <c r="F99" s="18" t="s">
        <v>466</v>
      </c>
      <c r="G99" s="18"/>
      <c r="H99" s="18"/>
      <c r="I99" s="18"/>
      <c r="J99" s="128">
        <f t="shared" si="14"/>
        <v>0</v>
      </c>
      <c r="K99" s="128">
        <f t="shared" si="15"/>
        <v>0</v>
      </c>
      <c r="L99" s="42"/>
      <c r="M99" s="128"/>
      <c r="N99" s="128"/>
      <c r="O99" s="128"/>
      <c r="P99" s="128">
        <f t="shared" si="16"/>
        <v>0</v>
      </c>
      <c r="Q99" s="128">
        <f t="shared" si="17"/>
        <v>0</v>
      </c>
      <c r="R99" s="42"/>
      <c r="S99" s="128">
        <f t="shared" si="18"/>
        <v>0</v>
      </c>
      <c r="T99" s="128">
        <f t="shared" si="19"/>
        <v>0</v>
      </c>
      <c r="U99" s="42"/>
      <c r="V99" s="132"/>
    </row>
    <row r="100" spans="1:22" s="6" customFormat="1" ht="12.75" x14ac:dyDescent="0.15">
      <c r="A100" s="75">
        <v>13520</v>
      </c>
      <c r="B100" s="74" t="s">
        <v>591</v>
      </c>
      <c r="C100" s="75"/>
      <c r="D100" s="70">
        <f t="shared" si="20"/>
        <v>0</v>
      </c>
      <c r="E100" s="70">
        <v>0</v>
      </c>
      <c r="F100" s="70" t="s">
        <v>466</v>
      </c>
      <c r="G100" s="70"/>
      <c r="H100" s="70"/>
      <c r="I100" s="70"/>
      <c r="J100" s="128">
        <f t="shared" si="14"/>
        <v>0</v>
      </c>
      <c r="K100" s="128">
        <f t="shared" si="15"/>
        <v>0</v>
      </c>
      <c r="L100" s="128"/>
      <c r="M100" s="128"/>
      <c r="N100" s="128"/>
      <c r="O100" s="128"/>
      <c r="P100" s="128">
        <f t="shared" si="16"/>
        <v>0</v>
      </c>
      <c r="Q100" s="128">
        <f t="shared" si="17"/>
        <v>0</v>
      </c>
      <c r="R100" s="128"/>
      <c r="S100" s="128">
        <f t="shared" si="18"/>
        <v>0</v>
      </c>
      <c r="T100" s="128">
        <f t="shared" si="19"/>
        <v>0</v>
      </c>
      <c r="U100" s="128"/>
      <c r="V100" s="130"/>
    </row>
    <row r="101" spans="1:22" ht="51" x14ac:dyDescent="0.15">
      <c r="A101" s="75">
        <v>1352</v>
      </c>
      <c r="B101" s="74" t="s">
        <v>592</v>
      </c>
      <c r="C101" s="75"/>
      <c r="D101" s="69">
        <f t="shared" si="20"/>
        <v>15244600</v>
      </c>
      <c r="E101" s="69">
        <v>15244600</v>
      </c>
      <c r="F101" s="71" t="s">
        <v>466</v>
      </c>
      <c r="G101" s="69">
        <v>16000000</v>
      </c>
      <c r="H101" s="69">
        <v>16000000</v>
      </c>
      <c r="I101" s="71"/>
      <c r="J101" s="128">
        <f t="shared" si="14"/>
        <v>16800000</v>
      </c>
      <c r="K101" s="128">
        <f t="shared" si="15"/>
        <v>16800000</v>
      </c>
      <c r="L101" s="42"/>
      <c r="M101" s="128">
        <f>J101-G101</f>
        <v>800000</v>
      </c>
      <c r="N101" s="128">
        <f>K101-H101</f>
        <v>800000</v>
      </c>
      <c r="O101" s="128"/>
      <c r="P101" s="128">
        <f t="shared" si="16"/>
        <v>17640000</v>
      </c>
      <c r="Q101" s="128">
        <f t="shared" si="17"/>
        <v>17640000</v>
      </c>
      <c r="R101" s="42"/>
      <c r="S101" s="128">
        <f t="shared" si="18"/>
        <v>18522000</v>
      </c>
      <c r="T101" s="128">
        <f t="shared" si="19"/>
        <v>18522000</v>
      </c>
      <c r="U101" s="42"/>
      <c r="V101" s="132"/>
    </row>
    <row r="102" spans="1:22" ht="25.5" x14ac:dyDescent="0.15">
      <c r="A102" s="75">
        <v>1353</v>
      </c>
      <c r="B102" s="74" t="s">
        <v>593</v>
      </c>
      <c r="C102" s="75"/>
      <c r="D102" s="71">
        <f t="shared" si="20"/>
        <v>0</v>
      </c>
      <c r="E102" s="71">
        <v>0</v>
      </c>
      <c r="F102" s="71" t="s">
        <v>466</v>
      </c>
      <c r="G102" s="71"/>
      <c r="H102" s="71"/>
      <c r="I102" s="70"/>
      <c r="J102" s="128">
        <f t="shared" si="14"/>
        <v>0</v>
      </c>
      <c r="K102" s="128">
        <f t="shared" si="15"/>
        <v>0</v>
      </c>
      <c r="L102" s="42"/>
      <c r="M102" s="128"/>
      <c r="N102" s="128"/>
      <c r="O102" s="128"/>
      <c r="P102" s="128">
        <f t="shared" si="16"/>
        <v>0</v>
      </c>
      <c r="Q102" s="128">
        <f t="shared" si="17"/>
        <v>0</v>
      </c>
      <c r="R102" s="42"/>
      <c r="S102" s="128">
        <f t="shared" si="18"/>
        <v>0</v>
      </c>
      <c r="T102" s="128">
        <f t="shared" si="19"/>
        <v>0</v>
      </c>
      <c r="U102" s="42"/>
      <c r="V102" s="132"/>
    </row>
    <row r="103" spans="1:22" s="6" customFormat="1" ht="25.5" x14ac:dyDescent="0.15">
      <c r="A103" s="75">
        <v>1360</v>
      </c>
      <c r="B103" s="74" t="s">
        <v>594</v>
      </c>
      <c r="C103" s="75" t="s">
        <v>24</v>
      </c>
      <c r="D103" s="73">
        <f>SUM(D104,D105)</f>
        <v>8270000</v>
      </c>
      <c r="E103" s="73">
        <f>SUM(E104,E105)</f>
        <v>8270000</v>
      </c>
      <c r="F103" s="71" t="s">
        <v>466</v>
      </c>
      <c r="G103" s="14">
        <f>G104</f>
        <v>5000</v>
      </c>
      <c r="H103" s="14">
        <f>H104</f>
        <v>5000</v>
      </c>
      <c r="I103" s="14"/>
      <c r="J103" s="128">
        <f t="shared" si="14"/>
        <v>5250</v>
      </c>
      <c r="K103" s="128">
        <f t="shared" si="15"/>
        <v>5250</v>
      </c>
      <c r="L103" s="128"/>
      <c r="M103" s="128">
        <f>K103-H103</f>
        <v>250</v>
      </c>
      <c r="N103" s="128">
        <f>K103-H103</f>
        <v>250</v>
      </c>
      <c r="O103" s="128"/>
      <c r="P103" s="128">
        <f t="shared" si="16"/>
        <v>5512.5</v>
      </c>
      <c r="Q103" s="128">
        <f t="shared" si="17"/>
        <v>5512.5</v>
      </c>
      <c r="R103" s="128"/>
      <c r="S103" s="128">
        <f t="shared" si="18"/>
        <v>5788.125</v>
      </c>
      <c r="T103" s="128">
        <f t="shared" si="19"/>
        <v>5788.125</v>
      </c>
      <c r="U103" s="128"/>
      <c r="V103" s="130"/>
    </row>
    <row r="104" spans="1:22" ht="63.75" x14ac:dyDescent="0.15">
      <c r="A104" s="75">
        <v>1361</v>
      </c>
      <c r="B104" s="74" t="s">
        <v>595</v>
      </c>
      <c r="C104" s="75"/>
      <c r="D104" s="71">
        <f>SUM(E104,F104)</f>
        <v>8270000</v>
      </c>
      <c r="E104" s="71">
        <v>8270000</v>
      </c>
      <c r="F104" s="71" t="s">
        <v>466</v>
      </c>
      <c r="G104" s="10">
        <v>5000</v>
      </c>
      <c r="H104" s="10">
        <v>5000</v>
      </c>
      <c r="I104" s="18"/>
      <c r="J104" s="128">
        <f t="shared" si="14"/>
        <v>5250</v>
      </c>
      <c r="K104" s="128">
        <f t="shared" si="15"/>
        <v>5250</v>
      </c>
      <c r="L104" s="42"/>
      <c r="M104" s="35">
        <f>J104-H104</f>
        <v>250</v>
      </c>
      <c r="N104" s="35">
        <f>K104-H104</f>
        <v>250</v>
      </c>
      <c r="O104" s="128"/>
      <c r="P104" s="128">
        <f t="shared" si="16"/>
        <v>5512.5</v>
      </c>
      <c r="Q104" s="128">
        <f t="shared" si="17"/>
        <v>5512.5</v>
      </c>
      <c r="R104" s="42"/>
      <c r="S104" s="128">
        <f t="shared" si="18"/>
        <v>5788.125</v>
      </c>
      <c r="T104" s="128">
        <f t="shared" si="19"/>
        <v>5788.125</v>
      </c>
      <c r="U104" s="42"/>
      <c r="V104" s="132"/>
    </row>
    <row r="105" spans="1:22" ht="51" x14ac:dyDescent="0.15">
      <c r="A105" s="75">
        <v>1362</v>
      </c>
      <c r="B105" s="74" t="s">
        <v>596</v>
      </c>
      <c r="C105" s="75"/>
      <c r="D105" s="71">
        <f>SUM(E105,F105)</f>
        <v>0</v>
      </c>
      <c r="E105" s="71">
        <v>0</v>
      </c>
      <c r="F105" s="71" t="s">
        <v>466</v>
      </c>
      <c r="G105" s="18"/>
      <c r="H105" s="18"/>
      <c r="I105" s="18"/>
      <c r="J105" s="128">
        <f t="shared" si="14"/>
        <v>0</v>
      </c>
      <c r="K105" s="128">
        <f t="shared" si="15"/>
        <v>0</v>
      </c>
      <c r="L105" s="42"/>
      <c r="M105" s="128"/>
      <c r="N105" s="128"/>
      <c r="O105" s="128"/>
      <c r="P105" s="128">
        <f t="shared" si="16"/>
        <v>0</v>
      </c>
      <c r="Q105" s="128">
        <f t="shared" si="17"/>
        <v>0</v>
      </c>
      <c r="R105" s="42"/>
      <c r="S105" s="128">
        <f t="shared" si="18"/>
        <v>0</v>
      </c>
      <c r="T105" s="128">
        <f t="shared" si="19"/>
        <v>0</v>
      </c>
      <c r="U105" s="42"/>
      <c r="V105" s="132"/>
    </row>
    <row r="106" spans="1:22" ht="25.5" x14ac:dyDescent="0.15">
      <c r="A106" s="75">
        <v>1370</v>
      </c>
      <c r="B106" s="74" t="s">
        <v>597</v>
      </c>
      <c r="C106" s="75" t="s">
        <v>25</v>
      </c>
      <c r="D106" s="71">
        <f>SUM(D107,D108)</f>
        <v>0</v>
      </c>
      <c r="E106" s="71">
        <f>SUM(E107,E108)</f>
        <v>0</v>
      </c>
      <c r="F106" s="71" t="s">
        <v>466</v>
      </c>
      <c r="G106" s="18"/>
      <c r="H106" s="18"/>
      <c r="I106" s="18"/>
      <c r="J106" s="128">
        <f t="shared" si="14"/>
        <v>0</v>
      </c>
      <c r="K106" s="128">
        <f t="shared" si="15"/>
        <v>0</v>
      </c>
      <c r="L106" s="42"/>
      <c r="M106" s="128"/>
      <c r="N106" s="128"/>
      <c r="O106" s="128"/>
      <c r="P106" s="128">
        <f t="shared" si="16"/>
        <v>0</v>
      </c>
      <c r="Q106" s="128">
        <f t="shared" si="17"/>
        <v>0</v>
      </c>
      <c r="R106" s="42"/>
      <c r="S106" s="128">
        <f t="shared" si="18"/>
        <v>0</v>
      </c>
      <c r="T106" s="128">
        <f t="shared" si="19"/>
        <v>0</v>
      </c>
      <c r="U106" s="42"/>
      <c r="V106" s="132"/>
    </row>
    <row r="107" spans="1:22" ht="90" thickBot="1" x14ac:dyDescent="0.2">
      <c r="A107" s="75">
        <v>1371</v>
      </c>
      <c r="B107" s="74" t="s">
        <v>598</v>
      </c>
      <c r="C107" s="75"/>
      <c r="D107" s="126">
        <f>SUM(E107,F107)</f>
        <v>0</v>
      </c>
      <c r="E107" s="126">
        <v>0</v>
      </c>
      <c r="F107" s="126" t="s">
        <v>466</v>
      </c>
      <c r="G107" s="127"/>
      <c r="H107" s="127"/>
      <c r="I107" s="127"/>
      <c r="J107" s="128">
        <f t="shared" si="14"/>
        <v>0</v>
      </c>
      <c r="K107" s="128">
        <f t="shared" si="15"/>
        <v>0</v>
      </c>
      <c r="L107" s="51"/>
      <c r="M107" s="138"/>
      <c r="N107" s="138"/>
      <c r="O107" s="138"/>
      <c r="P107" s="128">
        <f t="shared" si="16"/>
        <v>0</v>
      </c>
      <c r="Q107" s="128">
        <f t="shared" si="17"/>
        <v>0</v>
      </c>
      <c r="R107" s="51"/>
      <c r="S107" s="128">
        <f t="shared" si="18"/>
        <v>0</v>
      </c>
      <c r="T107" s="128">
        <f t="shared" si="19"/>
        <v>0</v>
      </c>
      <c r="U107" s="139"/>
      <c r="V107" s="140"/>
    </row>
    <row r="108" spans="1:22" ht="89.25" x14ac:dyDescent="0.15">
      <c r="A108" s="75">
        <v>1372</v>
      </c>
      <c r="B108" s="74" t="s">
        <v>599</v>
      </c>
      <c r="C108" s="125"/>
      <c r="D108" s="71">
        <f>SUM(E108,F108)</f>
        <v>0</v>
      </c>
      <c r="E108" s="71">
        <v>0</v>
      </c>
      <c r="F108" s="71" t="s">
        <v>466</v>
      </c>
      <c r="G108" s="18"/>
      <c r="H108" s="42"/>
      <c r="I108" s="42"/>
      <c r="J108" s="128">
        <f t="shared" si="14"/>
        <v>0</v>
      </c>
      <c r="K108" s="128">
        <f t="shared" si="15"/>
        <v>0</v>
      </c>
      <c r="L108" s="42"/>
      <c r="M108" s="42"/>
      <c r="N108" s="42"/>
      <c r="O108" s="42"/>
      <c r="P108" s="128">
        <f t="shared" si="16"/>
        <v>0</v>
      </c>
      <c r="Q108" s="128">
        <f t="shared" si="17"/>
        <v>0</v>
      </c>
      <c r="R108" s="42"/>
      <c r="S108" s="128">
        <f t="shared" si="18"/>
        <v>0</v>
      </c>
      <c r="T108" s="128">
        <f t="shared" si="19"/>
        <v>0</v>
      </c>
      <c r="U108" s="141"/>
      <c r="V108" s="141"/>
    </row>
    <row r="109" spans="1:22" ht="25.5" x14ac:dyDescent="0.15">
      <c r="A109" s="75">
        <v>1380</v>
      </c>
      <c r="B109" s="74" t="s">
        <v>600</v>
      </c>
      <c r="C109" s="125" t="s">
        <v>26</v>
      </c>
      <c r="D109" s="73">
        <f>SUM(D110,D111)</f>
        <v>60033936</v>
      </c>
      <c r="E109" s="73" t="s">
        <v>466</v>
      </c>
      <c r="F109" s="73">
        <f>SUM(F110,F111)</f>
        <v>60033936</v>
      </c>
      <c r="G109" s="30">
        <f>G111</f>
        <v>72012000</v>
      </c>
      <c r="H109" s="30">
        <f>H111</f>
        <v>72012000</v>
      </c>
      <c r="I109" s="42"/>
      <c r="J109" s="128">
        <f>G109+G109*5%</f>
        <v>75612600</v>
      </c>
      <c r="K109" s="128">
        <f t="shared" si="15"/>
        <v>75612600</v>
      </c>
      <c r="L109" s="42"/>
      <c r="M109" s="95">
        <f>J109-G109</f>
        <v>3600600</v>
      </c>
      <c r="N109" s="95">
        <f>K109-H109</f>
        <v>3600600</v>
      </c>
      <c r="O109" s="42"/>
      <c r="P109" s="128">
        <f t="shared" si="16"/>
        <v>79393230</v>
      </c>
      <c r="Q109" s="128">
        <f t="shared" si="17"/>
        <v>79393230</v>
      </c>
      <c r="R109" s="42"/>
      <c r="S109" s="128">
        <f t="shared" si="18"/>
        <v>83362891.5</v>
      </c>
      <c r="T109" s="128">
        <f t="shared" si="19"/>
        <v>83362891.5</v>
      </c>
      <c r="U109" s="141"/>
      <c r="V109" s="141"/>
    </row>
    <row r="110" spans="1:22" ht="89.25" x14ac:dyDescent="0.15">
      <c r="A110" s="75">
        <v>1381</v>
      </c>
      <c r="B110" s="74" t="s">
        <v>601</v>
      </c>
      <c r="C110" s="125"/>
      <c r="D110" s="71">
        <f>SUM(E110,F110)</f>
        <v>0</v>
      </c>
      <c r="E110" s="71" t="s">
        <v>466</v>
      </c>
      <c r="F110" s="71">
        <v>0</v>
      </c>
      <c r="G110" s="18"/>
      <c r="H110" s="42"/>
      <c r="I110" s="42"/>
      <c r="J110" s="128">
        <f t="shared" si="14"/>
        <v>0</v>
      </c>
      <c r="K110" s="128">
        <f t="shared" si="15"/>
        <v>0</v>
      </c>
      <c r="L110" s="42"/>
      <c r="M110" s="42"/>
      <c r="N110" s="42"/>
      <c r="O110" s="42"/>
      <c r="P110" s="128">
        <f t="shared" si="16"/>
        <v>0</v>
      </c>
      <c r="Q110" s="128">
        <f t="shared" si="17"/>
        <v>0</v>
      </c>
      <c r="R110" s="42"/>
      <c r="S110" s="128">
        <f t="shared" si="18"/>
        <v>0</v>
      </c>
      <c r="T110" s="128">
        <f t="shared" si="19"/>
        <v>0</v>
      </c>
      <c r="U110" s="141"/>
      <c r="V110" s="141"/>
    </row>
    <row r="111" spans="1:22" ht="89.25" x14ac:dyDescent="0.15">
      <c r="A111" s="75">
        <v>1382</v>
      </c>
      <c r="B111" s="74" t="s">
        <v>602</v>
      </c>
      <c r="C111" s="125"/>
      <c r="D111" s="71">
        <f>SUM(E111,F111)</f>
        <v>60033936</v>
      </c>
      <c r="E111" s="71" t="s">
        <v>466</v>
      </c>
      <c r="F111" s="71">
        <v>60033936</v>
      </c>
      <c r="G111" s="18">
        <v>72012000</v>
      </c>
      <c r="H111" s="18">
        <v>72012000</v>
      </c>
      <c r="I111" s="88"/>
      <c r="J111" s="128">
        <f t="shared" si="14"/>
        <v>75612600</v>
      </c>
      <c r="K111" s="128">
        <f t="shared" si="15"/>
        <v>75612600</v>
      </c>
      <c r="L111" s="88"/>
      <c r="M111" s="88"/>
      <c r="N111" s="88"/>
      <c r="O111" s="88"/>
      <c r="P111" s="128">
        <f t="shared" si="16"/>
        <v>79393230</v>
      </c>
      <c r="Q111" s="128">
        <f t="shared" si="17"/>
        <v>79393230</v>
      </c>
      <c r="R111" s="88"/>
      <c r="S111" s="128">
        <f t="shared" si="18"/>
        <v>83362891.5</v>
      </c>
      <c r="T111" s="128">
        <f t="shared" si="19"/>
        <v>83362891.5</v>
      </c>
      <c r="U111" s="141"/>
      <c r="V111" s="141"/>
    </row>
    <row r="112" spans="1:22" ht="25.5" x14ac:dyDescent="0.15">
      <c r="A112" s="75">
        <v>1390</v>
      </c>
      <c r="B112" s="74" t="s">
        <v>603</v>
      </c>
      <c r="C112" s="125" t="s">
        <v>611</v>
      </c>
      <c r="D112" s="73">
        <f>SUM(D113,D115)</f>
        <v>10164428</v>
      </c>
      <c r="E112" s="73">
        <f>SUM(E113:E115)</f>
        <v>10164428</v>
      </c>
      <c r="F112" s="73">
        <f>SUM(F113:F115)</f>
        <v>175000000</v>
      </c>
      <c r="G112" s="84"/>
      <c r="H112" s="88"/>
      <c r="I112" s="88"/>
      <c r="J112" s="128">
        <f t="shared" si="14"/>
        <v>0</v>
      </c>
      <c r="K112" s="128">
        <f t="shared" si="15"/>
        <v>0</v>
      </c>
      <c r="L112" s="88"/>
      <c r="M112" s="88"/>
      <c r="N112" s="88"/>
      <c r="O112" s="88"/>
      <c r="P112" s="128">
        <f t="shared" si="16"/>
        <v>0</v>
      </c>
      <c r="Q112" s="128">
        <f t="shared" si="17"/>
        <v>0</v>
      </c>
      <c r="R112" s="88"/>
      <c r="S112" s="128">
        <f t="shared" si="18"/>
        <v>0</v>
      </c>
      <c r="T112" s="128">
        <f t="shared" si="19"/>
        <v>0</v>
      </c>
      <c r="U112" s="141"/>
      <c r="V112" s="141"/>
    </row>
    <row r="113" spans="1:22" ht="25.5" x14ac:dyDescent="0.15">
      <c r="A113" s="75">
        <v>1391</v>
      </c>
      <c r="B113" s="74" t="s">
        <v>604</v>
      </c>
      <c r="C113" s="125"/>
      <c r="D113" s="71">
        <f>SUM(E113,F113)</f>
        <v>0</v>
      </c>
      <c r="E113" s="71" t="s">
        <v>466</v>
      </c>
      <c r="F113" s="71">
        <v>0</v>
      </c>
      <c r="G113" s="84"/>
      <c r="H113" s="88"/>
      <c r="I113" s="88"/>
      <c r="J113" s="128">
        <f t="shared" si="14"/>
        <v>0</v>
      </c>
      <c r="K113" s="128">
        <f t="shared" si="15"/>
        <v>0</v>
      </c>
      <c r="L113" s="88"/>
      <c r="M113" s="88"/>
      <c r="N113" s="88"/>
      <c r="O113" s="88"/>
      <c r="P113" s="128">
        <f t="shared" si="16"/>
        <v>0</v>
      </c>
      <c r="Q113" s="128">
        <f t="shared" si="17"/>
        <v>0</v>
      </c>
      <c r="R113" s="88"/>
      <c r="S113" s="128">
        <f t="shared" si="18"/>
        <v>0</v>
      </c>
      <c r="T113" s="128">
        <f t="shared" si="19"/>
        <v>0</v>
      </c>
      <c r="U113" s="141"/>
      <c r="V113" s="141"/>
    </row>
    <row r="114" spans="1:22" ht="38.25" x14ac:dyDescent="0.15">
      <c r="A114" s="75">
        <v>1392</v>
      </c>
      <c r="B114" s="74" t="s">
        <v>605</v>
      </c>
      <c r="C114" s="125"/>
      <c r="D114" s="71">
        <f>SUM(E114,F114)</f>
        <v>175000000</v>
      </c>
      <c r="E114" s="71" t="s">
        <v>466</v>
      </c>
      <c r="F114" s="71">
        <v>175000000</v>
      </c>
      <c r="G114" s="84"/>
      <c r="H114" s="88"/>
      <c r="I114" s="88"/>
      <c r="J114" s="128">
        <f t="shared" si="14"/>
        <v>0</v>
      </c>
      <c r="K114" s="128">
        <f t="shared" si="15"/>
        <v>0</v>
      </c>
      <c r="L114" s="88"/>
      <c r="M114" s="88"/>
      <c r="N114" s="88"/>
      <c r="O114" s="88"/>
      <c r="P114" s="128">
        <f t="shared" si="16"/>
        <v>0</v>
      </c>
      <c r="Q114" s="128">
        <f t="shared" si="17"/>
        <v>0</v>
      </c>
      <c r="R114" s="88"/>
      <c r="S114" s="128">
        <f t="shared" si="18"/>
        <v>0</v>
      </c>
      <c r="T114" s="128">
        <f t="shared" si="19"/>
        <v>0</v>
      </c>
      <c r="U114" s="141"/>
      <c r="V114" s="141"/>
    </row>
    <row r="115" spans="1:22" ht="38.25" x14ac:dyDescent="0.15">
      <c r="A115" s="75">
        <v>1393</v>
      </c>
      <c r="B115" s="74" t="s">
        <v>606</v>
      </c>
      <c r="C115" s="125"/>
      <c r="D115" s="71">
        <f>SUM(E115,F115)</f>
        <v>10164428</v>
      </c>
      <c r="E115" s="71">
        <v>10164428</v>
      </c>
      <c r="F115" s="71">
        <v>0</v>
      </c>
      <c r="G115" s="84"/>
      <c r="H115" s="88"/>
      <c r="I115" s="88"/>
      <c r="J115" s="128">
        <f t="shared" si="14"/>
        <v>0</v>
      </c>
      <c r="K115" s="128">
        <f t="shared" si="15"/>
        <v>0</v>
      </c>
      <c r="L115" s="88"/>
      <c r="M115" s="88"/>
      <c r="N115" s="88"/>
      <c r="O115" s="88"/>
      <c r="P115" s="128">
        <f t="shared" si="16"/>
        <v>0</v>
      </c>
      <c r="Q115" s="128">
        <f t="shared" si="17"/>
        <v>0</v>
      </c>
      <c r="R115" s="88"/>
      <c r="S115" s="128">
        <f t="shared" si="18"/>
        <v>0</v>
      </c>
      <c r="T115" s="128">
        <f t="shared" si="19"/>
        <v>0</v>
      </c>
      <c r="U115" s="141"/>
      <c r="V115" s="141"/>
    </row>
  </sheetData>
  <mergeCells count="23">
    <mergeCell ref="A3:U3"/>
    <mergeCell ref="K6:L6"/>
    <mergeCell ref="J6:J7"/>
    <mergeCell ref="P6:P7"/>
    <mergeCell ref="Q6:R6"/>
    <mergeCell ref="E6:F6"/>
    <mergeCell ref="G6:G7"/>
    <mergeCell ref="D6:D7"/>
    <mergeCell ref="D5:F5"/>
    <mergeCell ref="G5:I5"/>
    <mergeCell ref="V6:V7"/>
    <mergeCell ref="B5:B7"/>
    <mergeCell ref="A5:A7"/>
    <mergeCell ref="J5:L5"/>
    <mergeCell ref="P5:R5"/>
    <mergeCell ref="S5:U5"/>
    <mergeCell ref="H6:I6"/>
    <mergeCell ref="M5:O5"/>
    <mergeCell ref="M6:M7"/>
    <mergeCell ref="N6:O6"/>
    <mergeCell ref="T6:U6"/>
    <mergeCell ref="S6:S7"/>
    <mergeCell ref="C5:C7"/>
  </mergeCells>
  <pageMargins left="0.23622047244094491" right="0.23622047244094491" top="0.35433070866141736" bottom="0.35433070866141736" header="0.31496062992125984" footer="0.31496062992125984"/>
  <pageSetup paperSize="9" scale="91" orientation="landscape" r:id="rId1"/>
  <headerFooter alignWithMargins="0"/>
  <rowBreaks count="1" manualBreakCount="1">
    <brk id="87" max="21" man="1"/>
  </rowBreaks>
  <colBreaks count="2" manualBreakCount="2">
    <brk id="9" max="1048575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15"/>
  <sheetViews>
    <sheetView view="pageBreakPreview" zoomScale="106" zoomScaleNormal="100" zoomScaleSheetLayoutView="106" workbookViewId="0">
      <selection activeCell="K10" sqref="K10"/>
    </sheetView>
  </sheetViews>
  <sheetFormatPr defaultRowHeight="10.5" x14ac:dyDescent="0.15"/>
  <cols>
    <col min="1" max="1" width="19.33203125" style="2" customWidth="1"/>
    <col min="2" max="2" width="47.5" style="3" customWidth="1"/>
    <col min="3" max="3" width="13.33203125" style="2" customWidth="1"/>
    <col min="4" max="4" width="20.5" style="2" customWidth="1"/>
    <col min="5" max="5" width="17" style="2" customWidth="1"/>
    <col min="6" max="6" width="19.1640625" style="2" customWidth="1"/>
    <col min="7" max="7" width="17" style="2" customWidth="1"/>
    <col min="8" max="8" width="13.33203125" style="2" customWidth="1"/>
    <col min="9" max="9" width="14.5" style="2" customWidth="1"/>
    <col min="10" max="10" width="13.33203125" style="2" customWidth="1"/>
    <col min="11" max="12" width="15.1640625" style="1" customWidth="1"/>
    <col min="13" max="16" width="13" style="1" customWidth="1"/>
    <col min="17" max="17" width="15" style="1" customWidth="1"/>
    <col min="18" max="19" width="14.33203125" style="1" customWidth="1"/>
    <col min="20" max="20" width="18.33203125" style="1" customWidth="1"/>
    <col min="21" max="21" width="20.33203125" style="1" customWidth="1"/>
    <col min="22" max="22" width="13.5" style="1" customWidth="1"/>
    <col min="23" max="23" width="50.83203125" customWidth="1"/>
  </cols>
  <sheetData>
    <row r="2" spans="1:23" ht="15" customHeight="1" x14ac:dyDescent="0.15">
      <c r="A2" s="5"/>
      <c r="B2" s="5"/>
      <c r="C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3" ht="27" customHeight="1" x14ac:dyDescent="0.15">
      <c r="A3" s="220" t="s">
        <v>612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</row>
    <row r="4" spans="1:23" ht="21" customHeight="1" thickBot="1" x14ac:dyDescent="0.2">
      <c r="D4" s="25"/>
      <c r="H4" s="107"/>
      <c r="J4" s="108"/>
      <c r="T4" s="27"/>
      <c r="W4" s="28" t="s">
        <v>0</v>
      </c>
    </row>
    <row r="5" spans="1:23" ht="21.75" customHeight="1" x14ac:dyDescent="0.15">
      <c r="A5" s="215" t="s">
        <v>1</v>
      </c>
      <c r="B5" s="213" t="s">
        <v>2</v>
      </c>
      <c r="C5" s="213" t="s">
        <v>3</v>
      </c>
      <c r="D5" s="222" t="s">
        <v>30</v>
      </c>
      <c r="E5" s="217" t="s">
        <v>497</v>
      </c>
      <c r="F5" s="217"/>
      <c r="G5" s="217"/>
      <c r="H5" s="217" t="s">
        <v>496</v>
      </c>
      <c r="I5" s="217"/>
      <c r="J5" s="217"/>
      <c r="K5" s="217" t="s">
        <v>478</v>
      </c>
      <c r="L5" s="217"/>
      <c r="M5" s="217"/>
      <c r="N5" s="218" t="s">
        <v>498</v>
      </c>
      <c r="O5" s="218"/>
      <c r="P5" s="218"/>
      <c r="Q5" s="217" t="s">
        <v>483</v>
      </c>
      <c r="R5" s="217"/>
      <c r="S5" s="217"/>
      <c r="T5" s="217" t="s">
        <v>499</v>
      </c>
      <c r="U5" s="217"/>
      <c r="V5" s="217"/>
      <c r="W5" s="61" t="s">
        <v>454</v>
      </c>
    </row>
    <row r="6" spans="1:23" ht="21" customHeight="1" x14ac:dyDescent="0.15">
      <c r="A6" s="216"/>
      <c r="B6" s="214"/>
      <c r="C6" s="214"/>
      <c r="D6" s="223"/>
      <c r="E6" s="214" t="s">
        <v>4</v>
      </c>
      <c r="F6" s="214" t="s">
        <v>5</v>
      </c>
      <c r="G6" s="214"/>
      <c r="H6" s="214" t="s">
        <v>4</v>
      </c>
      <c r="I6" s="214" t="s">
        <v>5</v>
      </c>
      <c r="J6" s="214"/>
      <c r="K6" s="214" t="s">
        <v>4</v>
      </c>
      <c r="L6" s="214" t="s">
        <v>5</v>
      </c>
      <c r="M6" s="214"/>
      <c r="N6" s="214" t="s">
        <v>4</v>
      </c>
      <c r="O6" s="214" t="s">
        <v>5</v>
      </c>
      <c r="P6" s="214"/>
      <c r="Q6" s="214" t="s">
        <v>4</v>
      </c>
      <c r="R6" s="214" t="s">
        <v>5</v>
      </c>
      <c r="S6" s="214"/>
      <c r="T6" s="214" t="s">
        <v>4</v>
      </c>
      <c r="U6" s="214" t="s">
        <v>5</v>
      </c>
      <c r="V6" s="214"/>
      <c r="W6" s="212" t="s">
        <v>613</v>
      </c>
    </row>
    <row r="7" spans="1:23" ht="21" x14ac:dyDescent="0.15">
      <c r="A7" s="216"/>
      <c r="B7" s="214"/>
      <c r="C7" s="214"/>
      <c r="D7" s="223"/>
      <c r="E7" s="214"/>
      <c r="F7" s="12" t="s">
        <v>6</v>
      </c>
      <c r="G7" s="12" t="s">
        <v>7</v>
      </c>
      <c r="H7" s="214"/>
      <c r="I7" s="12" t="s">
        <v>6</v>
      </c>
      <c r="J7" s="12" t="s">
        <v>7</v>
      </c>
      <c r="K7" s="214"/>
      <c r="L7" s="12" t="s">
        <v>6</v>
      </c>
      <c r="M7" s="12" t="s">
        <v>7</v>
      </c>
      <c r="N7" s="214"/>
      <c r="O7" s="12" t="s">
        <v>6</v>
      </c>
      <c r="P7" s="12" t="s">
        <v>7</v>
      </c>
      <c r="Q7" s="214"/>
      <c r="R7" s="12" t="s">
        <v>6</v>
      </c>
      <c r="S7" s="12" t="s">
        <v>7</v>
      </c>
      <c r="T7" s="214"/>
      <c r="U7" s="12" t="s">
        <v>6</v>
      </c>
      <c r="V7" s="12" t="s">
        <v>7</v>
      </c>
      <c r="W7" s="212"/>
    </row>
    <row r="8" spans="1:23" s="6" customFormat="1" x14ac:dyDescent="0.15">
      <c r="A8" s="9">
        <v>1</v>
      </c>
      <c r="B8" s="10">
        <v>2</v>
      </c>
      <c r="C8" s="10">
        <v>3</v>
      </c>
      <c r="D8" s="10">
        <v>4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  <c r="O8" s="10">
        <v>14</v>
      </c>
      <c r="P8" s="10">
        <v>15</v>
      </c>
      <c r="Q8" s="10">
        <v>16</v>
      </c>
      <c r="R8" s="10">
        <v>17</v>
      </c>
      <c r="S8" s="10"/>
      <c r="T8" s="10">
        <v>19</v>
      </c>
      <c r="U8" s="10">
        <v>20</v>
      </c>
      <c r="V8" s="10">
        <v>21</v>
      </c>
      <c r="W8" s="11">
        <v>22</v>
      </c>
    </row>
    <row r="9" spans="1:23" s="6" customFormat="1" ht="43.5" x14ac:dyDescent="0.15">
      <c r="A9" s="75">
        <v>1000</v>
      </c>
      <c r="B9" s="74" t="s">
        <v>500</v>
      </c>
      <c r="C9" s="14" t="s">
        <v>8</v>
      </c>
      <c r="D9" s="120" t="s">
        <v>455</v>
      </c>
      <c r="E9" s="72">
        <f t="shared" ref="E9:G9" si="0">SUM(E10,E46,E65)</f>
        <v>2253008635.5</v>
      </c>
      <c r="F9" s="72">
        <f t="shared" si="0"/>
        <v>1734780361.5</v>
      </c>
      <c r="G9" s="72">
        <f t="shared" si="0"/>
        <v>693228274</v>
      </c>
      <c r="H9" s="70">
        <f>H10+H55+H65</f>
        <v>1750971.4000000001</v>
      </c>
      <c r="I9" s="70">
        <f>I10+I55+I65</f>
        <v>1750971.4000000001</v>
      </c>
      <c r="J9" s="70">
        <f>J45+J100</f>
        <v>0</v>
      </c>
      <c r="K9" s="128">
        <f>K10+K55+K65</f>
        <v>1838519.9700000002</v>
      </c>
      <c r="L9" s="128">
        <f>L10+L55+L65</f>
        <v>1838519.9700000002</v>
      </c>
      <c r="M9" s="128"/>
      <c r="N9" s="128">
        <f>O9</f>
        <v>87548.570000000065</v>
      </c>
      <c r="O9" s="128">
        <f>L9-I9</f>
        <v>87548.570000000065</v>
      </c>
      <c r="P9" s="129">
        <f>M9-J9</f>
        <v>0</v>
      </c>
      <c r="Q9" s="128">
        <f>Q10+Q55+Q65</f>
        <v>1930445.9685000002</v>
      </c>
      <c r="R9" s="128">
        <f>R10+R55+R65</f>
        <v>1930445.9685000002</v>
      </c>
      <c r="S9" s="128"/>
      <c r="T9" s="128">
        <f>T10+T55+T65</f>
        <v>2026968.2669250004</v>
      </c>
      <c r="U9" s="128">
        <f>U10+U55+U65</f>
        <v>2026968.2669250004</v>
      </c>
      <c r="V9" s="128"/>
      <c r="W9" s="62"/>
    </row>
    <row r="10" spans="1:23" ht="41.25" x14ac:dyDescent="0.15">
      <c r="A10" s="75">
        <v>1100</v>
      </c>
      <c r="B10" s="74" t="s">
        <v>501</v>
      </c>
      <c r="C10" s="18"/>
      <c r="D10" s="120" t="s">
        <v>455</v>
      </c>
      <c r="E10" s="131">
        <f>SUM(E11,E15,E17,E37,E40)</f>
        <v>302867544.5</v>
      </c>
      <c r="F10" s="131">
        <f>SUM(F11,F15,F17,F37,F40)</f>
        <v>302867544.5</v>
      </c>
      <c r="G10" s="131" t="s">
        <v>466</v>
      </c>
      <c r="H10" s="73">
        <f>H11+H15+H17+H37</f>
        <v>248250</v>
      </c>
      <c r="I10" s="73">
        <f>I11+I15+I17+I37</f>
        <v>248250</v>
      </c>
      <c r="J10" s="18"/>
      <c r="K10" s="128">
        <f>K11+K15+K17+K37</f>
        <v>260662.5</v>
      </c>
      <c r="L10" s="128">
        <f>L11+L15+L17+L37</f>
        <v>260662.5</v>
      </c>
      <c r="M10" s="42"/>
      <c r="N10" s="128">
        <f>K10-H10</f>
        <v>12412.5</v>
      </c>
      <c r="O10" s="128">
        <f t="shared" ref="N10:O18" si="1">L10-I10</f>
        <v>12412.5</v>
      </c>
      <c r="P10" s="128"/>
      <c r="Q10" s="128">
        <f>Q11+Q15+Q17+Q37</f>
        <v>273695.625</v>
      </c>
      <c r="R10" s="128">
        <f>R11+R15+R17+R37</f>
        <v>273695.625</v>
      </c>
      <c r="S10" s="42"/>
      <c r="T10" s="128">
        <f>T11+T15+T17+T37</f>
        <v>287380.40625</v>
      </c>
      <c r="U10" s="128">
        <f>U11+U15+U17+U37</f>
        <v>287380.40625</v>
      </c>
      <c r="V10" s="42"/>
      <c r="W10" s="63"/>
    </row>
    <row r="11" spans="1:23" s="6" customFormat="1" ht="55.5" x14ac:dyDescent="0.15">
      <c r="A11" s="75">
        <v>1110</v>
      </c>
      <c r="B11" s="74" t="s">
        <v>502</v>
      </c>
      <c r="C11" s="14" t="s">
        <v>9</v>
      </c>
      <c r="D11" s="120" t="s">
        <v>455</v>
      </c>
      <c r="E11" s="70">
        <f>SUM(E12,E13,E14)</f>
        <v>81974365.5</v>
      </c>
      <c r="F11" s="70">
        <f>SUM(F12,F13,F14)</f>
        <v>81974365.5</v>
      </c>
      <c r="G11" s="70" t="s">
        <v>466</v>
      </c>
      <c r="H11" s="70">
        <f>H12+H13+H14</f>
        <v>54000</v>
      </c>
      <c r="I11" s="70">
        <f>I12+I13+I14</f>
        <v>54000</v>
      </c>
      <c r="J11" s="70"/>
      <c r="K11" s="128">
        <f>H11+H11*5%</f>
        <v>56700</v>
      </c>
      <c r="L11" s="128">
        <f>I11+I11*5%</f>
        <v>56700</v>
      </c>
      <c r="M11" s="128"/>
      <c r="N11" s="128">
        <f>K11-H11</f>
        <v>2700</v>
      </c>
      <c r="O11" s="128">
        <f t="shared" si="1"/>
        <v>2700</v>
      </c>
      <c r="P11" s="128"/>
      <c r="Q11" s="128">
        <f>K11+K11*5%</f>
        <v>59535</v>
      </c>
      <c r="R11" s="128">
        <f>L11+L11*5%</f>
        <v>59535</v>
      </c>
      <c r="S11" s="128"/>
      <c r="T11" s="128">
        <f>Q11+Q11*5%</f>
        <v>62511.75</v>
      </c>
      <c r="U11" s="128">
        <f>R11+R11*5%</f>
        <v>62511.75</v>
      </c>
      <c r="V11" s="128"/>
      <c r="W11" s="62"/>
    </row>
    <row r="12" spans="1:23" ht="41.25" x14ac:dyDescent="0.15">
      <c r="A12" s="75">
        <v>1111</v>
      </c>
      <c r="B12" s="74" t="s">
        <v>503</v>
      </c>
      <c r="C12" s="18"/>
      <c r="D12" s="120" t="s">
        <v>455</v>
      </c>
      <c r="E12" s="69">
        <f>SUM(F12,G12)</f>
        <v>17072506</v>
      </c>
      <c r="F12" s="69">
        <v>17072506</v>
      </c>
      <c r="G12" s="131" t="s">
        <v>466</v>
      </c>
      <c r="H12" s="71">
        <v>10000</v>
      </c>
      <c r="I12" s="71">
        <v>10000</v>
      </c>
      <c r="J12" s="18"/>
      <c r="K12" s="128">
        <f t="shared" ref="K12:L75" si="2">H12+H12*5%</f>
        <v>10500</v>
      </c>
      <c r="L12" s="128">
        <f t="shared" si="2"/>
        <v>10500</v>
      </c>
      <c r="M12" s="42"/>
      <c r="N12" s="35">
        <f t="shared" si="1"/>
        <v>500</v>
      </c>
      <c r="O12" s="35">
        <f t="shared" si="1"/>
        <v>500</v>
      </c>
      <c r="P12" s="128"/>
      <c r="Q12" s="128">
        <f t="shared" ref="Q12:R75" si="3">K12+K12*5%</f>
        <v>11025</v>
      </c>
      <c r="R12" s="128">
        <f t="shared" si="3"/>
        <v>11025</v>
      </c>
      <c r="S12" s="42"/>
      <c r="T12" s="128">
        <f t="shared" ref="T12:U75" si="4">Q12+Q12*5%</f>
        <v>11576.25</v>
      </c>
      <c r="U12" s="128">
        <f t="shared" si="4"/>
        <v>11576.25</v>
      </c>
      <c r="V12" s="42"/>
      <c r="W12" s="63"/>
    </row>
    <row r="13" spans="1:23" s="6" customFormat="1" ht="55.5" x14ac:dyDescent="0.15">
      <c r="A13" s="75">
        <v>1112</v>
      </c>
      <c r="B13" s="74" t="s">
        <v>504</v>
      </c>
      <c r="C13" s="14" t="s">
        <v>10</v>
      </c>
      <c r="D13" s="120" t="s">
        <v>455</v>
      </c>
      <c r="E13" s="69">
        <f>SUM(F13,G13)</f>
        <v>5153905</v>
      </c>
      <c r="F13" s="69">
        <v>5153905</v>
      </c>
      <c r="G13" s="70" t="s">
        <v>466</v>
      </c>
      <c r="H13" s="69">
        <f>I13</f>
        <v>4500</v>
      </c>
      <c r="I13" s="69">
        <v>4500</v>
      </c>
      <c r="J13" s="14"/>
      <c r="K13" s="128">
        <f t="shared" si="2"/>
        <v>4725</v>
      </c>
      <c r="L13" s="128">
        <f t="shared" si="2"/>
        <v>4725</v>
      </c>
      <c r="M13" s="128"/>
      <c r="N13" s="35">
        <f t="shared" si="1"/>
        <v>225</v>
      </c>
      <c r="O13" s="35">
        <f t="shared" si="1"/>
        <v>225</v>
      </c>
      <c r="P13" s="128"/>
      <c r="Q13" s="128">
        <f t="shared" si="3"/>
        <v>4961.25</v>
      </c>
      <c r="R13" s="128">
        <f t="shared" si="3"/>
        <v>4961.25</v>
      </c>
      <c r="S13" s="128"/>
      <c r="T13" s="128">
        <f t="shared" si="4"/>
        <v>5209.3125</v>
      </c>
      <c r="U13" s="128">
        <f t="shared" si="4"/>
        <v>5209.3125</v>
      </c>
      <c r="V13" s="128"/>
      <c r="W13" s="62"/>
    </row>
    <row r="14" spans="1:23" ht="41.25" x14ac:dyDescent="0.15">
      <c r="A14" s="75">
        <v>1113</v>
      </c>
      <c r="B14" s="74" t="s">
        <v>505</v>
      </c>
      <c r="C14" s="18"/>
      <c r="D14" s="120" t="s">
        <v>455</v>
      </c>
      <c r="E14" s="35">
        <f>SUM(F14,G14)</f>
        <v>59747954.5</v>
      </c>
      <c r="F14" s="35">
        <v>59747954.5</v>
      </c>
      <c r="G14" s="131" t="s">
        <v>466</v>
      </c>
      <c r="H14" s="18">
        <v>39500</v>
      </c>
      <c r="I14" s="18">
        <v>39500</v>
      </c>
      <c r="J14" s="18"/>
      <c r="K14" s="128">
        <f t="shared" si="2"/>
        <v>41475</v>
      </c>
      <c r="L14" s="128">
        <f t="shared" si="2"/>
        <v>41475</v>
      </c>
      <c r="M14" s="42"/>
      <c r="N14" s="35">
        <f t="shared" si="1"/>
        <v>1975</v>
      </c>
      <c r="O14" s="35">
        <f t="shared" si="1"/>
        <v>1975</v>
      </c>
      <c r="P14" s="128"/>
      <c r="Q14" s="128">
        <f t="shared" si="3"/>
        <v>43548.75</v>
      </c>
      <c r="R14" s="128">
        <f t="shared" si="3"/>
        <v>43548.75</v>
      </c>
      <c r="S14" s="42"/>
      <c r="T14" s="128">
        <f t="shared" si="4"/>
        <v>45726.1875</v>
      </c>
      <c r="U14" s="128">
        <f t="shared" si="4"/>
        <v>45726.1875</v>
      </c>
      <c r="V14" s="42"/>
      <c r="W14" s="63"/>
    </row>
    <row r="15" spans="1:23" s="6" customFormat="1" ht="41.25" x14ac:dyDescent="0.15">
      <c r="A15" s="75">
        <v>1120</v>
      </c>
      <c r="B15" s="74" t="s">
        <v>506</v>
      </c>
      <c r="C15" s="10" t="s">
        <v>8</v>
      </c>
      <c r="D15" s="120" t="s">
        <v>455</v>
      </c>
      <c r="E15" s="128">
        <f>SUM(E16)</f>
        <v>183264531</v>
      </c>
      <c r="F15" s="128">
        <f>SUM(F16)</f>
        <v>183264531</v>
      </c>
      <c r="G15" s="131" t="s">
        <v>466</v>
      </c>
      <c r="H15" s="70">
        <f>H16</f>
        <v>166950</v>
      </c>
      <c r="I15" s="70">
        <f>I16</f>
        <v>166950</v>
      </c>
      <c r="J15" s="10"/>
      <c r="K15" s="128">
        <f t="shared" si="2"/>
        <v>175297.5</v>
      </c>
      <c r="L15" s="128">
        <f t="shared" si="2"/>
        <v>175297.5</v>
      </c>
      <c r="M15" s="35"/>
      <c r="N15" s="128">
        <f t="shared" si="1"/>
        <v>8347.5</v>
      </c>
      <c r="O15" s="128">
        <f t="shared" si="1"/>
        <v>8347.5</v>
      </c>
      <c r="P15" s="128"/>
      <c r="Q15" s="128">
        <f t="shared" si="3"/>
        <v>184062.375</v>
      </c>
      <c r="R15" s="128">
        <f t="shared" si="3"/>
        <v>184062.375</v>
      </c>
      <c r="S15" s="35"/>
      <c r="T15" s="128">
        <f t="shared" si="4"/>
        <v>193265.49374999999</v>
      </c>
      <c r="U15" s="128">
        <f t="shared" si="4"/>
        <v>193265.49374999999</v>
      </c>
      <c r="V15" s="35"/>
      <c r="W15" s="62"/>
    </row>
    <row r="16" spans="1:23" s="6" customFormat="1" ht="105" x14ac:dyDescent="0.15">
      <c r="A16" s="75">
        <v>1121</v>
      </c>
      <c r="B16" s="74" t="s">
        <v>507</v>
      </c>
      <c r="C16" s="110"/>
      <c r="D16" s="120" t="s">
        <v>455</v>
      </c>
      <c r="E16" s="35">
        <f>SUM(F16,G16)</f>
        <v>183264531</v>
      </c>
      <c r="F16" s="35">
        <v>183264531</v>
      </c>
      <c r="G16" s="35" t="s">
        <v>466</v>
      </c>
      <c r="H16" s="35">
        <f>I16</f>
        <v>166950</v>
      </c>
      <c r="I16" s="69">
        <v>166950</v>
      </c>
      <c r="J16" s="10"/>
      <c r="K16" s="128">
        <f t="shared" si="2"/>
        <v>175297.5</v>
      </c>
      <c r="L16" s="128">
        <f t="shared" si="2"/>
        <v>175297.5</v>
      </c>
      <c r="M16" s="35"/>
      <c r="N16" s="35">
        <f t="shared" si="1"/>
        <v>8347.5</v>
      </c>
      <c r="O16" s="35">
        <f t="shared" si="1"/>
        <v>8347.5</v>
      </c>
      <c r="P16" s="128"/>
      <c r="Q16" s="128">
        <f t="shared" si="3"/>
        <v>184062.375</v>
      </c>
      <c r="R16" s="128">
        <f t="shared" si="3"/>
        <v>184062.375</v>
      </c>
      <c r="S16" s="35"/>
      <c r="T16" s="128">
        <f t="shared" si="4"/>
        <v>193265.49374999999</v>
      </c>
      <c r="U16" s="128">
        <f t="shared" si="4"/>
        <v>193265.49374999999</v>
      </c>
      <c r="V16" s="35"/>
      <c r="W16" s="121" t="s">
        <v>479</v>
      </c>
    </row>
    <row r="17" spans="1:23" s="6" customFormat="1" ht="102" x14ac:dyDescent="0.15">
      <c r="A17" s="75">
        <v>1130</v>
      </c>
      <c r="B17" s="74" t="s">
        <v>508</v>
      </c>
      <c r="C17" s="118"/>
      <c r="D17" s="120" t="s">
        <v>455</v>
      </c>
      <c r="E17" s="70">
        <f>SUM(E18:E36)</f>
        <v>18171448</v>
      </c>
      <c r="F17" s="70">
        <f>SUM(F18:F36)</f>
        <v>18171448</v>
      </c>
      <c r="G17" s="69" t="s">
        <v>466</v>
      </c>
      <c r="H17" s="70">
        <f>H19+H24+H25+H21+H23+H36+H29+H18</f>
        <v>14800</v>
      </c>
      <c r="I17" s="70">
        <f>I19+I24+I25+I21+I23+I36+I29+I18</f>
        <v>14800</v>
      </c>
      <c r="J17" s="10"/>
      <c r="K17" s="128">
        <f t="shared" si="2"/>
        <v>15540</v>
      </c>
      <c r="L17" s="128">
        <f t="shared" si="2"/>
        <v>15540</v>
      </c>
      <c r="M17" s="35"/>
      <c r="N17" s="128">
        <f t="shared" si="1"/>
        <v>740</v>
      </c>
      <c r="O17" s="128">
        <f t="shared" si="1"/>
        <v>740</v>
      </c>
      <c r="P17" s="128"/>
      <c r="Q17" s="128">
        <f t="shared" si="3"/>
        <v>16317</v>
      </c>
      <c r="R17" s="128">
        <f t="shared" si="3"/>
        <v>16317</v>
      </c>
      <c r="S17" s="35"/>
      <c r="T17" s="128">
        <f t="shared" si="4"/>
        <v>17132.849999999999</v>
      </c>
      <c r="U17" s="128">
        <f t="shared" si="4"/>
        <v>17132.849999999999</v>
      </c>
      <c r="V17" s="35"/>
      <c r="W17" s="121" t="s">
        <v>474</v>
      </c>
    </row>
    <row r="18" spans="1:23" s="6" customFormat="1" ht="51" x14ac:dyDescent="0.15">
      <c r="A18" s="75">
        <v>11301</v>
      </c>
      <c r="B18" s="74" t="s">
        <v>509</v>
      </c>
      <c r="C18" s="14" t="s">
        <v>11</v>
      </c>
      <c r="D18" s="120" t="s">
        <v>455</v>
      </c>
      <c r="E18" s="144">
        <f t="shared" ref="E18:E36" si="5">SUM(F18,G18)</f>
        <v>3851000</v>
      </c>
      <c r="F18" s="144">
        <v>3851000</v>
      </c>
      <c r="G18" s="124" t="s">
        <v>466</v>
      </c>
      <c r="H18" s="69">
        <v>2800</v>
      </c>
      <c r="I18" s="69">
        <v>2800</v>
      </c>
      <c r="J18" s="14"/>
      <c r="K18" s="128">
        <f t="shared" si="2"/>
        <v>2940</v>
      </c>
      <c r="L18" s="128">
        <f t="shared" si="2"/>
        <v>2940</v>
      </c>
      <c r="M18" s="128"/>
      <c r="N18" s="128">
        <f>K18-H18</f>
        <v>140</v>
      </c>
      <c r="O18" s="128">
        <f t="shared" si="1"/>
        <v>140</v>
      </c>
      <c r="P18" s="128"/>
      <c r="Q18" s="128">
        <f t="shared" si="3"/>
        <v>3087</v>
      </c>
      <c r="R18" s="128">
        <f t="shared" si="3"/>
        <v>3087</v>
      </c>
      <c r="S18" s="128"/>
      <c r="T18" s="128">
        <f t="shared" si="4"/>
        <v>3241.35</v>
      </c>
      <c r="U18" s="128">
        <f t="shared" si="4"/>
        <v>3241.35</v>
      </c>
      <c r="V18" s="128"/>
      <c r="W18" s="62"/>
    </row>
    <row r="19" spans="1:23" ht="89.25" x14ac:dyDescent="0.15">
      <c r="A19" s="75">
        <v>11302</v>
      </c>
      <c r="B19" s="74" t="s">
        <v>510</v>
      </c>
      <c r="C19" s="18"/>
      <c r="D19" s="18"/>
      <c r="E19" s="131">
        <f t="shared" si="5"/>
        <v>0</v>
      </c>
      <c r="F19" s="131">
        <v>0</v>
      </c>
      <c r="G19" s="131" t="s">
        <v>466</v>
      </c>
      <c r="H19" s="71"/>
      <c r="I19" s="71"/>
      <c r="J19" s="18"/>
      <c r="K19" s="128">
        <f t="shared" si="2"/>
        <v>0</v>
      </c>
      <c r="L19" s="128">
        <f t="shared" si="2"/>
        <v>0</v>
      </c>
      <c r="M19" s="42"/>
      <c r="N19" s="128"/>
      <c r="O19" s="128"/>
      <c r="P19" s="128"/>
      <c r="Q19" s="128">
        <f t="shared" si="3"/>
        <v>0</v>
      </c>
      <c r="R19" s="128">
        <f t="shared" si="3"/>
        <v>0</v>
      </c>
      <c r="S19" s="42"/>
      <c r="T19" s="128">
        <f t="shared" si="4"/>
        <v>0</v>
      </c>
      <c r="U19" s="128">
        <f t="shared" si="4"/>
        <v>0</v>
      </c>
      <c r="V19" s="42"/>
      <c r="W19" s="63"/>
    </row>
    <row r="20" spans="1:23" s="6" customFormat="1" ht="51" x14ac:dyDescent="0.15">
      <c r="A20" s="75">
        <v>11303</v>
      </c>
      <c r="B20" s="74" t="s">
        <v>511</v>
      </c>
      <c r="C20" s="109"/>
      <c r="D20" s="120" t="s">
        <v>455</v>
      </c>
      <c r="E20" s="69">
        <f t="shared" si="5"/>
        <v>10000</v>
      </c>
      <c r="F20" s="69">
        <v>10000</v>
      </c>
      <c r="G20" s="69" t="s">
        <v>466</v>
      </c>
      <c r="H20" s="69"/>
      <c r="I20" s="69"/>
      <c r="J20" s="10"/>
      <c r="K20" s="128">
        <f t="shared" si="2"/>
        <v>0</v>
      </c>
      <c r="L20" s="128">
        <f t="shared" si="2"/>
        <v>0</v>
      </c>
      <c r="M20" s="128"/>
      <c r="N20" s="128"/>
      <c r="O20" s="128"/>
      <c r="P20" s="128"/>
      <c r="Q20" s="128">
        <f t="shared" si="3"/>
        <v>0</v>
      </c>
      <c r="R20" s="128">
        <f t="shared" si="3"/>
        <v>0</v>
      </c>
      <c r="S20" s="35"/>
      <c r="T20" s="128">
        <f t="shared" si="4"/>
        <v>0</v>
      </c>
      <c r="U20" s="128">
        <f t="shared" si="4"/>
        <v>0</v>
      </c>
      <c r="V20" s="35"/>
      <c r="W20" s="98" t="s">
        <v>475</v>
      </c>
    </row>
    <row r="21" spans="1:23" s="6" customFormat="1" ht="102" x14ac:dyDescent="0.15">
      <c r="A21" s="75">
        <v>11304</v>
      </c>
      <c r="B21" s="74" t="s">
        <v>512</v>
      </c>
      <c r="C21" s="14" t="s">
        <v>12</v>
      </c>
      <c r="D21" s="120" t="s">
        <v>455</v>
      </c>
      <c r="E21" s="69">
        <f>SUM(F21,G21)</f>
        <v>3505000</v>
      </c>
      <c r="F21" s="69">
        <v>3505000</v>
      </c>
      <c r="G21" s="70" t="s">
        <v>466</v>
      </c>
      <c r="H21" s="69">
        <v>3500</v>
      </c>
      <c r="I21" s="69">
        <v>3500</v>
      </c>
      <c r="J21" s="14"/>
      <c r="K21" s="128">
        <f t="shared" si="2"/>
        <v>3675</v>
      </c>
      <c r="L21" s="128">
        <f t="shared" si="2"/>
        <v>3675</v>
      </c>
      <c r="M21" s="128"/>
      <c r="N21" s="35">
        <f>K21-H21</f>
        <v>175</v>
      </c>
      <c r="O21" s="35">
        <f>L21-I21</f>
        <v>175</v>
      </c>
      <c r="P21" s="128"/>
      <c r="Q21" s="128">
        <f t="shared" si="3"/>
        <v>3858.75</v>
      </c>
      <c r="R21" s="128">
        <f t="shared" si="3"/>
        <v>3858.75</v>
      </c>
      <c r="S21" s="128"/>
      <c r="T21" s="128">
        <f t="shared" si="4"/>
        <v>4051.6875</v>
      </c>
      <c r="U21" s="128">
        <f t="shared" si="4"/>
        <v>4051.6875</v>
      </c>
      <c r="V21" s="128"/>
      <c r="W21" s="62"/>
    </row>
    <row r="22" spans="1:23" ht="102" x14ac:dyDescent="0.15">
      <c r="A22" s="75">
        <v>11305</v>
      </c>
      <c r="B22" s="74" t="s">
        <v>513</v>
      </c>
      <c r="C22" s="18"/>
      <c r="D22" s="18"/>
      <c r="E22" s="131">
        <f t="shared" si="5"/>
        <v>0</v>
      </c>
      <c r="F22" s="131">
        <v>0</v>
      </c>
      <c r="G22" s="131" t="s">
        <v>466</v>
      </c>
      <c r="H22" s="69">
        <v>0</v>
      </c>
      <c r="I22" s="69">
        <v>0</v>
      </c>
      <c r="J22" s="18"/>
      <c r="K22" s="128">
        <f t="shared" si="2"/>
        <v>0</v>
      </c>
      <c r="L22" s="128">
        <f t="shared" si="2"/>
        <v>0</v>
      </c>
      <c r="M22" s="42"/>
      <c r="N22" s="128"/>
      <c r="O22" s="128"/>
      <c r="P22" s="128"/>
      <c r="Q22" s="128">
        <f t="shared" si="3"/>
        <v>0</v>
      </c>
      <c r="R22" s="128">
        <f t="shared" si="3"/>
        <v>0</v>
      </c>
      <c r="S22" s="42"/>
      <c r="T22" s="128">
        <f t="shared" si="4"/>
        <v>0</v>
      </c>
      <c r="U22" s="128">
        <f t="shared" si="4"/>
        <v>0</v>
      </c>
      <c r="V22" s="42"/>
      <c r="W22" s="63"/>
    </row>
    <row r="23" spans="1:23" ht="63.75" x14ac:dyDescent="0.15">
      <c r="A23" s="75">
        <v>11306</v>
      </c>
      <c r="B23" s="74" t="s">
        <v>514</v>
      </c>
      <c r="C23" s="18" t="s">
        <v>8</v>
      </c>
      <c r="D23" s="120" t="s">
        <v>455</v>
      </c>
      <c r="E23" s="69">
        <f t="shared" si="5"/>
        <v>300000</v>
      </c>
      <c r="F23" s="69">
        <v>300000</v>
      </c>
      <c r="G23" s="69" t="s">
        <v>466</v>
      </c>
      <c r="H23" s="69">
        <f>I23</f>
        <v>150</v>
      </c>
      <c r="I23" s="69">
        <v>150</v>
      </c>
      <c r="J23" s="18"/>
      <c r="K23" s="128">
        <f t="shared" si="2"/>
        <v>157.5</v>
      </c>
      <c r="L23" s="128">
        <f t="shared" si="2"/>
        <v>157.5</v>
      </c>
      <c r="M23" s="42"/>
      <c r="N23" s="42">
        <f t="shared" ref="N23:O25" si="6">K23-H23</f>
        <v>7.5</v>
      </c>
      <c r="O23" s="42">
        <f t="shared" si="6"/>
        <v>7.5</v>
      </c>
      <c r="P23" s="128"/>
      <c r="Q23" s="128">
        <f t="shared" si="3"/>
        <v>165.375</v>
      </c>
      <c r="R23" s="128">
        <f t="shared" si="3"/>
        <v>165.375</v>
      </c>
      <c r="S23" s="42"/>
      <c r="T23" s="128">
        <f t="shared" si="4"/>
        <v>173.64375000000001</v>
      </c>
      <c r="U23" s="128">
        <f t="shared" si="4"/>
        <v>173.64375000000001</v>
      </c>
      <c r="V23" s="42"/>
      <c r="W23" s="122" t="s">
        <v>476</v>
      </c>
    </row>
    <row r="24" spans="1:23" ht="51" x14ac:dyDescent="0.15">
      <c r="A24" s="75">
        <v>11307</v>
      </c>
      <c r="B24" s="74" t="s">
        <v>515</v>
      </c>
      <c r="C24" s="18" t="s">
        <v>8</v>
      </c>
      <c r="D24" s="120" t="s">
        <v>455</v>
      </c>
      <c r="E24" s="69">
        <f t="shared" si="5"/>
        <v>5220900</v>
      </c>
      <c r="F24" s="69">
        <v>5220900</v>
      </c>
      <c r="G24" s="131" t="s">
        <v>466</v>
      </c>
      <c r="H24" s="69">
        <v>4500</v>
      </c>
      <c r="I24" s="69">
        <v>4500</v>
      </c>
      <c r="J24" s="18"/>
      <c r="K24" s="128">
        <f t="shared" si="2"/>
        <v>4725</v>
      </c>
      <c r="L24" s="128">
        <f t="shared" si="2"/>
        <v>4725</v>
      </c>
      <c r="M24" s="42"/>
      <c r="N24" s="35">
        <f t="shared" si="6"/>
        <v>225</v>
      </c>
      <c r="O24" s="35">
        <f t="shared" si="6"/>
        <v>225</v>
      </c>
      <c r="P24" s="128"/>
      <c r="Q24" s="128">
        <f t="shared" si="3"/>
        <v>4961.25</v>
      </c>
      <c r="R24" s="128">
        <f t="shared" si="3"/>
        <v>4961.25</v>
      </c>
      <c r="S24" s="42"/>
      <c r="T24" s="128">
        <f t="shared" si="4"/>
        <v>5209.3125</v>
      </c>
      <c r="U24" s="128">
        <f t="shared" si="4"/>
        <v>5209.3125</v>
      </c>
      <c r="V24" s="42"/>
      <c r="W24" s="63"/>
    </row>
    <row r="25" spans="1:23" ht="76.5" x14ac:dyDescent="0.15">
      <c r="A25" s="75">
        <v>11308</v>
      </c>
      <c r="B25" s="74" t="s">
        <v>516</v>
      </c>
      <c r="C25" s="18" t="s">
        <v>8</v>
      </c>
      <c r="D25" s="120" t="s">
        <v>455</v>
      </c>
      <c r="E25" s="69">
        <f t="shared" si="5"/>
        <v>380650</v>
      </c>
      <c r="F25" s="69">
        <v>380650</v>
      </c>
      <c r="G25" s="131" t="s">
        <v>466</v>
      </c>
      <c r="H25" s="69">
        <v>250</v>
      </c>
      <c r="I25" s="69">
        <v>250</v>
      </c>
      <c r="J25" s="18"/>
      <c r="K25" s="128">
        <f t="shared" si="2"/>
        <v>262.5</v>
      </c>
      <c r="L25" s="128">
        <f t="shared" si="2"/>
        <v>262.5</v>
      </c>
      <c r="M25" s="42"/>
      <c r="N25" s="35">
        <f t="shared" si="6"/>
        <v>12.5</v>
      </c>
      <c r="O25" s="35">
        <f t="shared" si="6"/>
        <v>12.5</v>
      </c>
      <c r="P25" s="128"/>
      <c r="Q25" s="128">
        <f t="shared" si="3"/>
        <v>275.625</v>
      </c>
      <c r="R25" s="128">
        <f t="shared" si="3"/>
        <v>275.625</v>
      </c>
      <c r="S25" s="42"/>
      <c r="T25" s="128">
        <f t="shared" si="4"/>
        <v>289.40625</v>
      </c>
      <c r="U25" s="128">
        <f t="shared" si="4"/>
        <v>289.40625</v>
      </c>
      <c r="V25" s="42"/>
      <c r="W25" s="63"/>
    </row>
    <row r="26" spans="1:23" ht="89.25" x14ac:dyDescent="0.15">
      <c r="A26" s="75">
        <v>11309</v>
      </c>
      <c r="B26" s="74" t="s">
        <v>517</v>
      </c>
      <c r="C26" s="18" t="s">
        <v>8</v>
      </c>
      <c r="D26" s="120" t="s">
        <v>455</v>
      </c>
      <c r="E26" s="69">
        <f t="shared" si="5"/>
        <v>650000</v>
      </c>
      <c r="F26" s="69">
        <v>650000</v>
      </c>
      <c r="G26" s="131" t="s">
        <v>466</v>
      </c>
      <c r="H26" s="69">
        <f>I26</f>
        <v>0</v>
      </c>
      <c r="I26" s="69">
        <v>0</v>
      </c>
      <c r="J26" s="18"/>
      <c r="K26" s="128">
        <f t="shared" si="2"/>
        <v>0</v>
      </c>
      <c r="L26" s="128">
        <f t="shared" si="2"/>
        <v>0</v>
      </c>
      <c r="M26" s="42"/>
      <c r="N26" s="128"/>
      <c r="O26" s="128"/>
      <c r="P26" s="128"/>
      <c r="Q26" s="128">
        <f t="shared" si="3"/>
        <v>0</v>
      </c>
      <c r="R26" s="128">
        <f t="shared" si="3"/>
        <v>0</v>
      </c>
      <c r="S26" s="42"/>
      <c r="T26" s="128">
        <f t="shared" si="4"/>
        <v>0</v>
      </c>
      <c r="U26" s="128">
        <f t="shared" si="4"/>
        <v>0</v>
      </c>
      <c r="V26" s="42"/>
      <c r="W26" s="99"/>
    </row>
    <row r="27" spans="1:23" ht="75.75" x14ac:dyDescent="0.15">
      <c r="A27" s="75">
        <v>11310</v>
      </c>
      <c r="B27" s="74" t="s">
        <v>518</v>
      </c>
      <c r="C27" s="18" t="s">
        <v>8</v>
      </c>
      <c r="D27" s="120" t="s">
        <v>455</v>
      </c>
      <c r="E27" s="69">
        <f t="shared" si="5"/>
        <v>0</v>
      </c>
      <c r="F27" s="69">
        <v>0</v>
      </c>
      <c r="G27" s="131" t="s">
        <v>466</v>
      </c>
      <c r="H27" s="71"/>
      <c r="I27" s="71"/>
      <c r="J27" s="18"/>
      <c r="K27" s="128">
        <f t="shared" si="2"/>
        <v>0</v>
      </c>
      <c r="L27" s="128">
        <f t="shared" si="2"/>
        <v>0</v>
      </c>
      <c r="M27" s="42"/>
      <c r="N27" s="128"/>
      <c r="O27" s="128"/>
      <c r="P27" s="128"/>
      <c r="Q27" s="128">
        <f t="shared" si="3"/>
        <v>0</v>
      </c>
      <c r="R27" s="128">
        <f t="shared" si="3"/>
        <v>0</v>
      </c>
      <c r="S27" s="42"/>
      <c r="T27" s="128">
        <f t="shared" si="4"/>
        <v>0</v>
      </c>
      <c r="U27" s="128">
        <f t="shared" si="4"/>
        <v>0</v>
      </c>
      <c r="V27" s="42"/>
      <c r="W27" s="63"/>
    </row>
    <row r="28" spans="1:23" ht="51" x14ac:dyDescent="0.15">
      <c r="A28" s="75">
        <v>11311</v>
      </c>
      <c r="B28" s="74" t="s">
        <v>519</v>
      </c>
      <c r="C28" s="18" t="s">
        <v>8</v>
      </c>
      <c r="D28" s="120" t="s">
        <v>455</v>
      </c>
      <c r="E28" s="69">
        <f t="shared" si="5"/>
        <v>0</v>
      </c>
      <c r="F28" s="69">
        <v>0</v>
      </c>
      <c r="G28" s="131" t="s">
        <v>466</v>
      </c>
      <c r="H28" s="71"/>
      <c r="I28" s="71"/>
      <c r="J28" s="18"/>
      <c r="K28" s="128">
        <f t="shared" si="2"/>
        <v>0</v>
      </c>
      <c r="L28" s="128">
        <f t="shared" si="2"/>
        <v>0</v>
      </c>
      <c r="M28" s="35"/>
      <c r="N28" s="128"/>
      <c r="O28" s="128"/>
      <c r="P28" s="128"/>
      <c r="Q28" s="128">
        <f t="shared" si="3"/>
        <v>0</v>
      </c>
      <c r="R28" s="128">
        <f t="shared" si="3"/>
        <v>0</v>
      </c>
      <c r="S28" s="42"/>
      <c r="T28" s="128">
        <f t="shared" si="4"/>
        <v>0</v>
      </c>
      <c r="U28" s="128">
        <f t="shared" si="4"/>
        <v>0</v>
      </c>
      <c r="V28" s="42"/>
      <c r="W28" s="63"/>
    </row>
    <row r="29" spans="1:23" ht="102" x14ac:dyDescent="0.15">
      <c r="A29" s="75">
        <v>11312</v>
      </c>
      <c r="B29" s="74" t="s">
        <v>520</v>
      </c>
      <c r="C29" s="18" t="s">
        <v>8</v>
      </c>
      <c r="D29" s="120" t="s">
        <v>455</v>
      </c>
      <c r="E29" s="69">
        <f t="shared" si="5"/>
        <v>3187198</v>
      </c>
      <c r="F29" s="69">
        <v>3187198</v>
      </c>
      <c r="G29" s="131" t="s">
        <v>466</v>
      </c>
      <c r="H29" s="69">
        <v>2600</v>
      </c>
      <c r="I29" s="69">
        <v>2600</v>
      </c>
      <c r="J29" s="18"/>
      <c r="K29" s="128">
        <f t="shared" si="2"/>
        <v>2730</v>
      </c>
      <c r="L29" s="128">
        <f t="shared" si="2"/>
        <v>2730</v>
      </c>
      <c r="M29" s="35"/>
      <c r="N29" s="35">
        <f>K29-H29</f>
        <v>130</v>
      </c>
      <c r="O29" s="35">
        <f>L29-I29</f>
        <v>130</v>
      </c>
      <c r="P29" s="128"/>
      <c r="Q29" s="128">
        <f t="shared" si="3"/>
        <v>2866.5</v>
      </c>
      <c r="R29" s="128">
        <f t="shared" si="3"/>
        <v>2866.5</v>
      </c>
      <c r="S29" s="42"/>
      <c r="T29" s="128">
        <f t="shared" si="4"/>
        <v>3009.8249999999998</v>
      </c>
      <c r="U29" s="128">
        <f t="shared" si="4"/>
        <v>3009.8249999999998</v>
      </c>
      <c r="V29" s="42"/>
      <c r="W29" s="63"/>
    </row>
    <row r="30" spans="1:23" ht="114.75" x14ac:dyDescent="0.15">
      <c r="A30" s="75">
        <v>11313</v>
      </c>
      <c r="B30" s="74" t="s">
        <v>521</v>
      </c>
      <c r="C30" s="18" t="s">
        <v>8</v>
      </c>
      <c r="D30" s="120" t="s">
        <v>455</v>
      </c>
      <c r="E30" s="69">
        <f t="shared" si="5"/>
        <v>0</v>
      </c>
      <c r="F30" s="69">
        <v>0</v>
      </c>
      <c r="G30" s="131" t="s">
        <v>466</v>
      </c>
      <c r="H30" s="71"/>
      <c r="I30" s="71"/>
      <c r="J30" s="18"/>
      <c r="K30" s="128">
        <f t="shared" si="2"/>
        <v>0</v>
      </c>
      <c r="L30" s="128">
        <f t="shared" si="2"/>
        <v>0</v>
      </c>
      <c r="M30" s="35"/>
      <c r="N30" s="128"/>
      <c r="O30" s="128"/>
      <c r="P30" s="128"/>
      <c r="Q30" s="128">
        <f t="shared" si="3"/>
        <v>0</v>
      </c>
      <c r="R30" s="128">
        <f t="shared" si="3"/>
        <v>0</v>
      </c>
      <c r="S30" s="35"/>
      <c r="T30" s="128">
        <f t="shared" si="4"/>
        <v>0</v>
      </c>
      <c r="U30" s="128">
        <f t="shared" si="4"/>
        <v>0</v>
      </c>
      <c r="V30" s="35"/>
      <c r="W30" s="63"/>
    </row>
    <row r="31" spans="1:23" ht="63.75" x14ac:dyDescent="0.15">
      <c r="A31" s="75">
        <v>11314</v>
      </c>
      <c r="B31" s="74" t="s">
        <v>522</v>
      </c>
      <c r="C31" s="18" t="s">
        <v>8</v>
      </c>
      <c r="D31" s="120" t="s">
        <v>455</v>
      </c>
      <c r="E31" s="69">
        <f t="shared" si="5"/>
        <v>0</v>
      </c>
      <c r="F31" s="69">
        <v>0</v>
      </c>
      <c r="G31" s="131" t="s">
        <v>466</v>
      </c>
      <c r="H31" s="18">
        <v>0</v>
      </c>
      <c r="I31" s="18">
        <v>0</v>
      </c>
      <c r="J31" s="18"/>
      <c r="K31" s="128">
        <f t="shared" si="2"/>
        <v>0</v>
      </c>
      <c r="L31" s="128">
        <f t="shared" si="2"/>
        <v>0</v>
      </c>
      <c r="M31" s="42"/>
      <c r="N31" s="128"/>
      <c r="O31" s="128"/>
      <c r="P31" s="128"/>
      <c r="Q31" s="128">
        <f t="shared" si="3"/>
        <v>0</v>
      </c>
      <c r="R31" s="128">
        <f t="shared" si="3"/>
        <v>0</v>
      </c>
      <c r="S31" s="42"/>
      <c r="T31" s="128">
        <f t="shared" si="4"/>
        <v>0</v>
      </c>
      <c r="U31" s="128">
        <f t="shared" si="4"/>
        <v>0</v>
      </c>
      <c r="V31" s="42"/>
      <c r="W31" s="63"/>
    </row>
    <row r="32" spans="1:23" ht="63.75" x14ac:dyDescent="0.15">
      <c r="A32" s="75">
        <v>11315</v>
      </c>
      <c r="B32" s="74" t="s">
        <v>523</v>
      </c>
      <c r="C32" s="18" t="s">
        <v>8</v>
      </c>
      <c r="D32" s="14"/>
      <c r="E32" s="69">
        <f t="shared" si="5"/>
        <v>0</v>
      </c>
      <c r="F32" s="69">
        <v>0</v>
      </c>
      <c r="G32" s="131" t="s">
        <v>466</v>
      </c>
      <c r="H32" s="18"/>
      <c r="I32" s="18"/>
      <c r="J32" s="18"/>
      <c r="K32" s="128">
        <f t="shared" si="2"/>
        <v>0</v>
      </c>
      <c r="L32" s="128">
        <f t="shared" si="2"/>
        <v>0</v>
      </c>
      <c r="M32" s="42"/>
      <c r="N32" s="128"/>
      <c r="O32" s="128"/>
      <c r="P32" s="128"/>
      <c r="Q32" s="128">
        <f t="shared" si="3"/>
        <v>0</v>
      </c>
      <c r="R32" s="128">
        <f t="shared" si="3"/>
        <v>0</v>
      </c>
      <c r="S32" s="42"/>
      <c r="T32" s="128">
        <f t="shared" si="4"/>
        <v>0</v>
      </c>
      <c r="U32" s="128">
        <f t="shared" si="4"/>
        <v>0</v>
      </c>
      <c r="V32" s="42"/>
      <c r="W32" s="63"/>
    </row>
    <row r="33" spans="1:23" ht="51" x14ac:dyDescent="0.15">
      <c r="A33" s="75">
        <v>11316</v>
      </c>
      <c r="B33" s="74" t="s">
        <v>524</v>
      </c>
      <c r="C33" s="18" t="s">
        <v>8</v>
      </c>
      <c r="D33" s="18"/>
      <c r="E33" s="69">
        <f t="shared" si="5"/>
        <v>0</v>
      </c>
      <c r="F33" s="69">
        <v>0</v>
      </c>
      <c r="G33" s="131" t="s">
        <v>466</v>
      </c>
      <c r="H33" s="18"/>
      <c r="I33" s="18"/>
      <c r="J33" s="18"/>
      <c r="K33" s="128">
        <f t="shared" si="2"/>
        <v>0</v>
      </c>
      <c r="L33" s="128">
        <f t="shared" si="2"/>
        <v>0</v>
      </c>
      <c r="M33" s="42"/>
      <c r="N33" s="128"/>
      <c r="O33" s="128"/>
      <c r="P33" s="128"/>
      <c r="Q33" s="128">
        <f t="shared" si="3"/>
        <v>0</v>
      </c>
      <c r="R33" s="128">
        <f t="shared" si="3"/>
        <v>0</v>
      </c>
      <c r="S33" s="42"/>
      <c r="T33" s="128">
        <f t="shared" si="4"/>
        <v>0</v>
      </c>
      <c r="U33" s="128">
        <f t="shared" si="4"/>
        <v>0</v>
      </c>
      <c r="V33" s="42"/>
      <c r="W33" s="63"/>
    </row>
    <row r="34" spans="1:23" ht="61.5" x14ac:dyDescent="0.15">
      <c r="A34" s="75">
        <v>11317</v>
      </c>
      <c r="B34" s="74" t="s">
        <v>525</v>
      </c>
      <c r="C34" s="18" t="s">
        <v>8</v>
      </c>
      <c r="D34" s="120" t="s">
        <v>455</v>
      </c>
      <c r="E34" s="69">
        <f t="shared" si="5"/>
        <v>0</v>
      </c>
      <c r="F34" s="69">
        <v>0</v>
      </c>
      <c r="G34" s="131" t="s">
        <v>466</v>
      </c>
      <c r="H34" s="71">
        <f>I34</f>
        <v>0</v>
      </c>
      <c r="I34" s="71"/>
      <c r="J34" s="18"/>
      <c r="K34" s="128">
        <f t="shared" si="2"/>
        <v>0</v>
      </c>
      <c r="L34" s="128">
        <f t="shared" si="2"/>
        <v>0</v>
      </c>
      <c r="M34" s="35"/>
      <c r="N34" s="128"/>
      <c r="O34" s="128"/>
      <c r="P34" s="128"/>
      <c r="Q34" s="128">
        <f t="shared" si="3"/>
        <v>0</v>
      </c>
      <c r="R34" s="128">
        <f t="shared" si="3"/>
        <v>0</v>
      </c>
      <c r="S34" s="42"/>
      <c r="T34" s="128">
        <f t="shared" si="4"/>
        <v>0</v>
      </c>
      <c r="U34" s="128">
        <f t="shared" si="4"/>
        <v>0</v>
      </c>
      <c r="V34" s="42"/>
      <c r="W34" s="63"/>
    </row>
    <row r="35" spans="1:23" ht="75.75" x14ac:dyDescent="0.15">
      <c r="A35" s="75">
        <v>11318</v>
      </c>
      <c r="B35" s="74" t="s">
        <v>526</v>
      </c>
      <c r="C35" s="18" t="s">
        <v>8</v>
      </c>
      <c r="D35" s="120" t="s">
        <v>455</v>
      </c>
      <c r="E35" s="69">
        <f t="shared" si="5"/>
        <v>0</v>
      </c>
      <c r="F35" s="69">
        <v>0</v>
      </c>
      <c r="G35" s="131" t="s">
        <v>466</v>
      </c>
      <c r="H35" s="18"/>
      <c r="I35" s="18"/>
      <c r="J35" s="18"/>
      <c r="K35" s="128">
        <f t="shared" si="2"/>
        <v>0</v>
      </c>
      <c r="L35" s="128">
        <f t="shared" si="2"/>
        <v>0</v>
      </c>
      <c r="M35" s="42"/>
      <c r="N35" s="128"/>
      <c r="O35" s="128"/>
      <c r="P35" s="128"/>
      <c r="Q35" s="128">
        <f t="shared" si="3"/>
        <v>0</v>
      </c>
      <c r="R35" s="128">
        <f t="shared" si="3"/>
        <v>0</v>
      </c>
      <c r="S35" s="42"/>
      <c r="T35" s="128">
        <f t="shared" si="4"/>
        <v>0</v>
      </c>
      <c r="U35" s="128">
        <f t="shared" si="4"/>
        <v>0</v>
      </c>
      <c r="V35" s="42"/>
      <c r="W35" s="63"/>
    </row>
    <row r="36" spans="1:23" ht="41.25" x14ac:dyDescent="0.15">
      <c r="A36" s="75">
        <v>11319</v>
      </c>
      <c r="B36" s="74" t="s">
        <v>527</v>
      </c>
      <c r="C36" s="18" t="s">
        <v>8</v>
      </c>
      <c r="D36" s="120" t="s">
        <v>455</v>
      </c>
      <c r="E36" s="69">
        <f t="shared" si="5"/>
        <v>1066700</v>
      </c>
      <c r="F36" s="69">
        <v>1066700</v>
      </c>
      <c r="G36" s="131" t="s">
        <v>466</v>
      </c>
      <c r="H36" s="10">
        <v>1000</v>
      </c>
      <c r="I36" s="10">
        <v>1000</v>
      </c>
      <c r="J36" s="10"/>
      <c r="K36" s="128">
        <f t="shared" si="2"/>
        <v>1050</v>
      </c>
      <c r="L36" s="128">
        <f t="shared" si="2"/>
        <v>1050</v>
      </c>
      <c r="M36" s="42"/>
      <c r="N36" s="35">
        <f>L36-I36</f>
        <v>50</v>
      </c>
      <c r="O36" s="35">
        <f>L36-I36</f>
        <v>50</v>
      </c>
      <c r="P36" s="128"/>
      <c r="Q36" s="128">
        <f t="shared" si="3"/>
        <v>1102.5</v>
      </c>
      <c r="R36" s="128">
        <f t="shared" si="3"/>
        <v>1102.5</v>
      </c>
      <c r="S36" s="42"/>
      <c r="T36" s="128">
        <f t="shared" si="4"/>
        <v>1157.625</v>
      </c>
      <c r="U36" s="128">
        <f t="shared" si="4"/>
        <v>1157.625</v>
      </c>
      <c r="V36" s="42"/>
      <c r="W36" s="63"/>
    </row>
    <row r="37" spans="1:23" ht="41.25" x14ac:dyDescent="0.15">
      <c r="A37" s="75">
        <v>1140</v>
      </c>
      <c r="B37" s="74" t="s">
        <v>528</v>
      </c>
      <c r="C37" s="18" t="s">
        <v>8</v>
      </c>
      <c r="D37" s="120" t="s">
        <v>455</v>
      </c>
      <c r="E37" s="70">
        <f>SUM(E38,E39)</f>
        <v>19457200</v>
      </c>
      <c r="F37" s="70">
        <f>SUM(F38,F39)</f>
        <v>19457200</v>
      </c>
      <c r="G37" s="131" t="s">
        <v>466</v>
      </c>
      <c r="H37" s="14">
        <f>H38+H39</f>
        <v>12500</v>
      </c>
      <c r="I37" s="14">
        <f>I38+I39</f>
        <v>12500</v>
      </c>
      <c r="J37" s="10"/>
      <c r="K37" s="128">
        <f t="shared" si="2"/>
        <v>13125</v>
      </c>
      <c r="L37" s="128">
        <f t="shared" si="2"/>
        <v>13125</v>
      </c>
      <c r="M37" s="42"/>
      <c r="N37" s="128">
        <f>L37-I37</f>
        <v>625</v>
      </c>
      <c r="O37" s="128">
        <f>L37-I37</f>
        <v>625</v>
      </c>
      <c r="P37" s="128"/>
      <c r="Q37" s="128">
        <f t="shared" si="3"/>
        <v>13781.25</v>
      </c>
      <c r="R37" s="128">
        <f t="shared" si="3"/>
        <v>13781.25</v>
      </c>
      <c r="S37" s="42"/>
      <c r="T37" s="128">
        <f t="shared" si="4"/>
        <v>14470.3125</v>
      </c>
      <c r="U37" s="128">
        <f t="shared" si="4"/>
        <v>14470.3125</v>
      </c>
      <c r="V37" s="42"/>
      <c r="W37" s="63"/>
    </row>
    <row r="38" spans="1:23" ht="102" x14ac:dyDescent="0.15">
      <c r="A38" s="75">
        <v>1141</v>
      </c>
      <c r="B38" s="74" t="s">
        <v>529</v>
      </c>
      <c r="C38" s="18" t="s">
        <v>8</v>
      </c>
      <c r="D38" s="120" t="s">
        <v>455</v>
      </c>
      <c r="E38" s="69">
        <f>SUM(F38,G38)</f>
        <v>3983000</v>
      </c>
      <c r="F38" s="69">
        <v>3983000</v>
      </c>
      <c r="G38" s="131" t="s">
        <v>466</v>
      </c>
      <c r="H38" s="10">
        <v>3500</v>
      </c>
      <c r="I38" s="10">
        <v>3500</v>
      </c>
      <c r="J38" s="10"/>
      <c r="K38" s="128">
        <f t="shared" si="2"/>
        <v>3675</v>
      </c>
      <c r="L38" s="128">
        <f t="shared" si="2"/>
        <v>3675</v>
      </c>
      <c r="M38" s="42"/>
      <c r="N38" s="128">
        <f>K38-I38</f>
        <v>175</v>
      </c>
      <c r="O38" s="128">
        <f>L38-I38</f>
        <v>175</v>
      </c>
      <c r="P38" s="128"/>
      <c r="Q38" s="128">
        <f t="shared" si="3"/>
        <v>3858.75</v>
      </c>
      <c r="R38" s="128">
        <f t="shared" si="3"/>
        <v>3858.75</v>
      </c>
      <c r="S38" s="42"/>
      <c r="T38" s="128">
        <f t="shared" si="4"/>
        <v>4051.6875</v>
      </c>
      <c r="U38" s="128">
        <f t="shared" si="4"/>
        <v>4051.6875</v>
      </c>
      <c r="V38" s="42"/>
      <c r="W38" s="63"/>
    </row>
    <row r="39" spans="1:23" ht="102" x14ac:dyDescent="0.15">
      <c r="A39" s="75">
        <v>1142</v>
      </c>
      <c r="B39" s="74" t="s">
        <v>530</v>
      </c>
      <c r="C39" s="18" t="s">
        <v>8</v>
      </c>
      <c r="D39" s="120" t="s">
        <v>455</v>
      </c>
      <c r="E39" s="69">
        <f>SUM(F39,G39)</f>
        <v>15474200</v>
      </c>
      <c r="F39" s="69">
        <v>15474200</v>
      </c>
      <c r="G39" s="131" t="s">
        <v>466</v>
      </c>
      <c r="H39" s="10">
        <v>9000</v>
      </c>
      <c r="I39" s="10">
        <v>9000</v>
      </c>
      <c r="J39" s="10"/>
      <c r="K39" s="128">
        <f t="shared" si="2"/>
        <v>9450</v>
      </c>
      <c r="L39" s="128">
        <f t="shared" si="2"/>
        <v>9450</v>
      </c>
      <c r="M39" s="42"/>
      <c r="N39" s="128">
        <f>K39-I39</f>
        <v>450</v>
      </c>
      <c r="O39" s="128">
        <f>L39-I39</f>
        <v>450</v>
      </c>
      <c r="P39" s="128"/>
      <c r="Q39" s="128">
        <f t="shared" si="3"/>
        <v>9922.5</v>
      </c>
      <c r="R39" s="128">
        <f t="shared" si="3"/>
        <v>9922.5</v>
      </c>
      <c r="S39" s="42"/>
      <c r="T39" s="128">
        <f t="shared" si="4"/>
        <v>10418.625</v>
      </c>
      <c r="U39" s="128">
        <f t="shared" si="4"/>
        <v>10418.625</v>
      </c>
      <c r="V39" s="42"/>
      <c r="W39" s="63"/>
    </row>
    <row r="40" spans="1:23" ht="25.5" x14ac:dyDescent="0.15">
      <c r="A40" s="75">
        <v>1150</v>
      </c>
      <c r="B40" s="74" t="s">
        <v>531</v>
      </c>
      <c r="C40" s="111"/>
      <c r="D40" s="18"/>
      <c r="E40" s="69">
        <f>SUM(E41,E45)</f>
        <v>0</v>
      </c>
      <c r="F40" s="69">
        <f>SUM(F41,F45)</f>
        <v>0</v>
      </c>
      <c r="G40" s="131" t="s">
        <v>466</v>
      </c>
      <c r="H40" s="71"/>
      <c r="I40" s="71"/>
      <c r="J40" s="18"/>
      <c r="K40" s="128">
        <f t="shared" si="2"/>
        <v>0</v>
      </c>
      <c r="L40" s="128">
        <f t="shared" si="2"/>
        <v>0</v>
      </c>
      <c r="M40" s="42"/>
      <c r="N40" s="128"/>
      <c r="O40" s="128"/>
      <c r="P40" s="128"/>
      <c r="Q40" s="128">
        <f t="shared" si="3"/>
        <v>0</v>
      </c>
      <c r="R40" s="128">
        <f t="shared" si="3"/>
        <v>0</v>
      </c>
      <c r="S40" s="42"/>
      <c r="T40" s="128">
        <f t="shared" si="4"/>
        <v>0</v>
      </c>
      <c r="U40" s="128">
        <f t="shared" si="4"/>
        <v>0</v>
      </c>
      <c r="V40" s="42"/>
      <c r="W40" s="63"/>
    </row>
    <row r="41" spans="1:23" s="6" customFormat="1" ht="63.75" x14ac:dyDescent="0.15">
      <c r="A41" s="75">
        <v>1151</v>
      </c>
      <c r="B41" s="74" t="s">
        <v>532</v>
      </c>
      <c r="C41" s="14" t="s">
        <v>13</v>
      </c>
      <c r="D41" s="120" t="s">
        <v>488</v>
      </c>
      <c r="E41" s="69">
        <f>SUM(E42:E44)</f>
        <v>0</v>
      </c>
      <c r="F41" s="69">
        <f>SUM(F42:F44)</f>
        <v>0</v>
      </c>
      <c r="G41" s="131" t="s">
        <v>466</v>
      </c>
      <c r="H41" s="70"/>
      <c r="I41" s="70"/>
      <c r="J41" s="14"/>
      <c r="K41" s="128">
        <f t="shared" si="2"/>
        <v>0</v>
      </c>
      <c r="L41" s="128">
        <f t="shared" si="2"/>
        <v>0</v>
      </c>
      <c r="M41" s="128"/>
      <c r="N41" s="128"/>
      <c r="O41" s="128"/>
      <c r="P41" s="128"/>
      <c r="Q41" s="128">
        <f t="shared" si="3"/>
        <v>0</v>
      </c>
      <c r="R41" s="128">
        <f t="shared" si="3"/>
        <v>0</v>
      </c>
      <c r="S41" s="128"/>
      <c r="T41" s="128">
        <f t="shared" si="4"/>
        <v>0</v>
      </c>
      <c r="U41" s="128">
        <f t="shared" si="4"/>
        <v>0</v>
      </c>
      <c r="V41" s="128"/>
      <c r="W41" s="62"/>
    </row>
    <row r="42" spans="1:23" ht="12.75" x14ac:dyDescent="0.15">
      <c r="A42" s="75">
        <v>1152</v>
      </c>
      <c r="B42" s="74" t="s">
        <v>533</v>
      </c>
      <c r="C42" s="18"/>
      <c r="E42" s="69">
        <f>SUM(F42,G42)</f>
        <v>0</v>
      </c>
      <c r="F42" s="69">
        <v>0</v>
      </c>
      <c r="G42" s="131" t="s">
        <v>466</v>
      </c>
      <c r="H42" s="18"/>
      <c r="I42" s="18"/>
      <c r="J42" s="18"/>
      <c r="K42" s="128">
        <f t="shared" si="2"/>
        <v>0</v>
      </c>
      <c r="L42" s="128">
        <f t="shared" si="2"/>
        <v>0</v>
      </c>
      <c r="M42" s="42"/>
      <c r="N42" s="128"/>
      <c r="O42" s="128"/>
      <c r="P42" s="128"/>
      <c r="Q42" s="128">
        <f t="shared" si="3"/>
        <v>0</v>
      </c>
      <c r="R42" s="128">
        <f t="shared" si="3"/>
        <v>0</v>
      </c>
      <c r="S42" s="42"/>
      <c r="T42" s="128">
        <f t="shared" si="4"/>
        <v>0</v>
      </c>
      <c r="U42" s="128">
        <f t="shared" si="4"/>
        <v>0</v>
      </c>
      <c r="V42" s="42"/>
      <c r="W42" s="63"/>
    </row>
    <row r="43" spans="1:23" s="6" customFormat="1" ht="63" x14ac:dyDescent="0.15">
      <c r="A43" s="75">
        <v>1153</v>
      </c>
      <c r="B43" s="74" t="s">
        <v>534</v>
      </c>
      <c r="C43" s="10" t="s">
        <v>8</v>
      </c>
      <c r="D43" s="18" t="s">
        <v>456</v>
      </c>
      <c r="E43" s="69">
        <f>SUM(F43,G43)</f>
        <v>0</v>
      </c>
      <c r="F43" s="69">
        <v>0</v>
      </c>
      <c r="G43" s="131" t="s">
        <v>466</v>
      </c>
      <c r="H43" s="69"/>
      <c r="I43" s="69"/>
      <c r="J43" s="10"/>
      <c r="K43" s="128">
        <f t="shared" si="2"/>
        <v>0</v>
      </c>
      <c r="L43" s="128">
        <f t="shared" si="2"/>
        <v>0</v>
      </c>
      <c r="M43" s="35"/>
      <c r="N43" s="128"/>
      <c r="O43" s="128"/>
      <c r="P43" s="128"/>
      <c r="Q43" s="128">
        <f t="shared" si="3"/>
        <v>0</v>
      </c>
      <c r="R43" s="128">
        <f t="shared" si="3"/>
        <v>0</v>
      </c>
      <c r="S43" s="35"/>
      <c r="T43" s="128">
        <f t="shared" si="4"/>
        <v>0</v>
      </c>
      <c r="U43" s="128">
        <f t="shared" si="4"/>
        <v>0</v>
      </c>
      <c r="V43" s="35"/>
      <c r="W43" s="123" t="s">
        <v>477</v>
      </c>
    </row>
    <row r="44" spans="1:23" s="6" customFormat="1" ht="63" x14ac:dyDescent="0.15">
      <c r="A44" s="75">
        <v>1154</v>
      </c>
      <c r="B44" s="74" t="s">
        <v>535</v>
      </c>
      <c r="C44" s="10" t="s">
        <v>8</v>
      </c>
      <c r="D44" s="14" t="s">
        <v>456</v>
      </c>
      <c r="E44" s="69">
        <f>SUM(F44,G44)</f>
        <v>0</v>
      </c>
      <c r="F44" s="69">
        <v>0</v>
      </c>
      <c r="G44" s="69" t="s">
        <v>466</v>
      </c>
      <c r="H44" s="69"/>
      <c r="I44" s="69"/>
      <c r="J44" s="10"/>
      <c r="K44" s="128">
        <f t="shared" si="2"/>
        <v>0</v>
      </c>
      <c r="L44" s="128">
        <f t="shared" si="2"/>
        <v>0</v>
      </c>
      <c r="M44" s="35"/>
      <c r="N44" s="128"/>
      <c r="O44" s="128"/>
      <c r="P44" s="128"/>
      <c r="Q44" s="128">
        <f t="shared" si="3"/>
        <v>0</v>
      </c>
      <c r="R44" s="128">
        <f t="shared" si="3"/>
        <v>0</v>
      </c>
      <c r="S44" s="35"/>
      <c r="T44" s="128">
        <f t="shared" si="4"/>
        <v>0</v>
      </c>
      <c r="U44" s="128">
        <f t="shared" si="4"/>
        <v>0</v>
      </c>
      <c r="V44" s="35"/>
      <c r="W44" s="123" t="s">
        <v>477</v>
      </c>
    </row>
    <row r="45" spans="1:23" s="6" customFormat="1" ht="89.25" x14ac:dyDescent="0.15">
      <c r="A45" s="75">
        <v>1155</v>
      </c>
      <c r="B45" s="74" t="s">
        <v>536</v>
      </c>
      <c r="C45" s="14" t="s">
        <v>14</v>
      </c>
      <c r="D45" s="18"/>
      <c r="E45" s="69">
        <f>SUM(F45,G45)</f>
        <v>0</v>
      </c>
      <c r="F45" s="69">
        <v>0</v>
      </c>
      <c r="G45" s="69" t="s">
        <v>466</v>
      </c>
      <c r="H45" s="70"/>
      <c r="I45" s="70"/>
      <c r="J45" s="14"/>
      <c r="K45" s="128">
        <f t="shared" si="2"/>
        <v>0</v>
      </c>
      <c r="L45" s="128">
        <f t="shared" si="2"/>
        <v>0</v>
      </c>
      <c r="M45" s="128"/>
      <c r="N45" s="128">
        <f>P45+O45</f>
        <v>0</v>
      </c>
      <c r="O45" s="128">
        <f t="shared" ref="O45" si="7">L45-I45</f>
        <v>0</v>
      </c>
      <c r="P45" s="129">
        <f>M45-J45</f>
        <v>0</v>
      </c>
      <c r="Q45" s="128">
        <f t="shared" si="3"/>
        <v>0</v>
      </c>
      <c r="R45" s="128">
        <f t="shared" si="3"/>
        <v>0</v>
      </c>
      <c r="S45" s="128"/>
      <c r="T45" s="128">
        <f t="shared" si="4"/>
        <v>0</v>
      </c>
      <c r="U45" s="128">
        <f t="shared" si="4"/>
        <v>0</v>
      </c>
      <c r="V45" s="128"/>
      <c r="W45" s="62"/>
    </row>
    <row r="46" spans="1:23" ht="93" x14ac:dyDescent="0.15">
      <c r="A46" s="75">
        <v>1200</v>
      </c>
      <c r="B46" s="74" t="s">
        <v>537</v>
      </c>
      <c r="C46" s="18"/>
      <c r="D46" s="120" t="s">
        <v>457</v>
      </c>
      <c r="E46" s="70">
        <f>SUM(E47,E49,E51,E53,E55,E62)</f>
        <v>1629643401</v>
      </c>
      <c r="F46" s="70">
        <f t="shared" ref="F46:G46" si="8">SUM(F47,F49,F51,F53,F55,F62)</f>
        <v>1171449063</v>
      </c>
      <c r="G46" s="70">
        <f t="shared" si="8"/>
        <v>458194338</v>
      </c>
      <c r="H46" s="70">
        <f>H55</f>
        <v>1341672.4000000001</v>
      </c>
      <c r="I46" s="70">
        <f>I55</f>
        <v>1341672.4000000001</v>
      </c>
      <c r="J46" s="18"/>
      <c r="K46" s="128">
        <f t="shared" si="2"/>
        <v>1408756.0200000003</v>
      </c>
      <c r="L46" s="128">
        <f t="shared" si="2"/>
        <v>1408756.0200000003</v>
      </c>
      <c r="M46" s="42"/>
      <c r="N46" s="128">
        <f>O55</f>
        <v>67083.620000000112</v>
      </c>
      <c r="O46" s="128"/>
      <c r="P46" s="128"/>
      <c r="Q46" s="128">
        <f t="shared" si="3"/>
        <v>1479193.8210000002</v>
      </c>
      <c r="R46" s="128">
        <f t="shared" si="3"/>
        <v>1479193.8210000002</v>
      </c>
      <c r="S46" s="42"/>
      <c r="T46" s="128">
        <f t="shared" si="4"/>
        <v>1553153.5120500003</v>
      </c>
      <c r="U46" s="128">
        <f t="shared" si="4"/>
        <v>1553153.5120500003</v>
      </c>
      <c r="V46" s="42"/>
      <c r="W46" s="63"/>
    </row>
    <row r="47" spans="1:23" s="6" customFormat="1" ht="93" x14ac:dyDescent="0.15">
      <c r="A47" s="75">
        <v>1210</v>
      </c>
      <c r="B47" s="74" t="s">
        <v>538</v>
      </c>
      <c r="C47" s="14" t="s">
        <v>15</v>
      </c>
      <c r="D47" s="120" t="s">
        <v>457</v>
      </c>
      <c r="E47" s="69">
        <f>SUM(E48)</f>
        <v>0</v>
      </c>
      <c r="F47" s="69">
        <f>SUM(F48)</f>
        <v>0</v>
      </c>
      <c r="G47" s="69" t="s">
        <v>466</v>
      </c>
      <c r="H47" s="14"/>
      <c r="I47" s="14"/>
      <c r="J47" s="14"/>
      <c r="K47" s="128">
        <f t="shared" si="2"/>
        <v>0</v>
      </c>
      <c r="L47" s="128">
        <f t="shared" si="2"/>
        <v>0</v>
      </c>
      <c r="M47" s="128"/>
      <c r="N47" s="128"/>
      <c r="O47" s="128"/>
      <c r="P47" s="128"/>
      <c r="Q47" s="128">
        <f t="shared" si="3"/>
        <v>0</v>
      </c>
      <c r="R47" s="128">
        <f t="shared" si="3"/>
        <v>0</v>
      </c>
      <c r="S47" s="128"/>
      <c r="T47" s="128">
        <f t="shared" si="4"/>
        <v>0</v>
      </c>
      <c r="U47" s="128">
        <f t="shared" si="4"/>
        <v>0</v>
      </c>
      <c r="V47" s="128"/>
      <c r="W47" s="62"/>
    </row>
    <row r="48" spans="1:23" ht="76.5" x14ac:dyDescent="0.15">
      <c r="A48" s="75">
        <v>1211</v>
      </c>
      <c r="B48" s="74" t="s">
        <v>539</v>
      </c>
      <c r="C48" s="18"/>
      <c r="D48" s="18"/>
      <c r="E48" s="69">
        <f>SUM(F48,G48)</f>
        <v>0</v>
      </c>
      <c r="F48" s="69">
        <v>0</v>
      </c>
      <c r="G48" s="69" t="s">
        <v>466</v>
      </c>
      <c r="H48" s="18"/>
      <c r="I48" s="18"/>
      <c r="J48" s="18"/>
      <c r="K48" s="128">
        <f t="shared" si="2"/>
        <v>0</v>
      </c>
      <c r="L48" s="128">
        <f t="shared" si="2"/>
        <v>0</v>
      </c>
      <c r="M48" s="42"/>
      <c r="N48" s="128"/>
      <c r="O48" s="128"/>
      <c r="P48" s="128"/>
      <c r="Q48" s="128">
        <f t="shared" si="3"/>
        <v>0</v>
      </c>
      <c r="R48" s="128">
        <f t="shared" si="3"/>
        <v>0</v>
      </c>
      <c r="S48" s="42"/>
      <c r="T48" s="128">
        <f t="shared" si="4"/>
        <v>0</v>
      </c>
      <c r="U48" s="128">
        <f t="shared" si="4"/>
        <v>0</v>
      </c>
      <c r="V48" s="42"/>
      <c r="W48" s="63"/>
    </row>
    <row r="49" spans="1:23" s="6" customFormat="1" ht="38.25" x14ac:dyDescent="0.15">
      <c r="A49" s="75">
        <v>1220</v>
      </c>
      <c r="B49" s="74" t="s">
        <v>540</v>
      </c>
      <c r="C49" s="10"/>
      <c r="D49" s="10"/>
      <c r="E49" s="69">
        <f>SUM(E50)</f>
        <v>0</v>
      </c>
      <c r="F49" s="69" t="s">
        <v>466</v>
      </c>
      <c r="G49" s="69">
        <f>SUM(G50)</f>
        <v>0</v>
      </c>
      <c r="H49" s="10"/>
      <c r="I49" s="10"/>
      <c r="J49" s="10"/>
      <c r="K49" s="128">
        <f t="shared" si="2"/>
        <v>0</v>
      </c>
      <c r="L49" s="128">
        <f t="shared" si="2"/>
        <v>0</v>
      </c>
      <c r="M49" s="35"/>
      <c r="N49" s="128"/>
      <c r="O49" s="128"/>
      <c r="P49" s="128"/>
      <c r="Q49" s="128">
        <f t="shared" si="3"/>
        <v>0</v>
      </c>
      <c r="R49" s="128">
        <f t="shared" si="3"/>
        <v>0</v>
      </c>
      <c r="S49" s="35"/>
      <c r="T49" s="128">
        <f t="shared" si="4"/>
        <v>0</v>
      </c>
      <c r="U49" s="128">
        <f t="shared" si="4"/>
        <v>0</v>
      </c>
      <c r="V49" s="35"/>
      <c r="W49" s="62"/>
    </row>
    <row r="50" spans="1:23" s="6" customFormat="1" ht="63.75" x14ac:dyDescent="0.15">
      <c r="A50" s="75">
        <v>1221</v>
      </c>
      <c r="B50" s="74" t="s">
        <v>541</v>
      </c>
      <c r="C50" s="14" t="s">
        <v>16</v>
      </c>
      <c r="D50" s="120" t="s">
        <v>458</v>
      </c>
      <c r="E50" s="69">
        <f>SUM(F50,G50)</f>
        <v>0</v>
      </c>
      <c r="F50" s="69" t="s">
        <v>466</v>
      </c>
      <c r="G50" s="69">
        <v>0</v>
      </c>
      <c r="H50" s="14"/>
      <c r="I50" s="14"/>
      <c r="J50" s="14"/>
      <c r="K50" s="128">
        <f t="shared" si="2"/>
        <v>0</v>
      </c>
      <c r="L50" s="128">
        <f t="shared" si="2"/>
        <v>0</v>
      </c>
      <c r="M50" s="128"/>
      <c r="N50" s="128"/>
      <c r="O50" s="128"/>
      <c r="P50" s="128"/>
      <c r="Q50" s="128">
        <f t="shared" si="3"/>
        <v>0</v>
      </c>
      <c r="R50" s="128">
        <f t="shared" si="3"/>
        <v>0</v>
      </c>
      <c r="S50" s="128"/>
      <c r="T50" s="128">
        <f t="shared" si="4"/>
        <v>0</v>
      </c>
      <c r="U50" s="128">
        <f t="shared" si="4"/>
        <v>0</v>
      </c>
      <c r="V50" s="128"/>
      <c r="W50" s="62"/>
    </row>
    <row r="51" spans="1:23" ht="38.25" x14ac:dyDescent="0.15">
      <c r="A51" s="75">
        <v>1230</v>
      </c>
      <c r="B51" s="74" t="s">
        <v>542</v>
      </c>
      <c r="C51" s="18"/>
      <c r="D51" s="18"/>
      <c r="E51" s="69">
        <f>SUM(E52)</f>
        <v>0</v>
      </c>
      <c r="F51" s="69">
        <f>SUM(F52)</f>
        <v>0</v>
      </c>
      <c r="G51" s="69" t="s">
        <v>466</v>
      </c>
      <c r="H51" s="18"/>
      <c r="I51" s="18"/>
      <c r="J51" s="18"/>
      <c r="K51" s="128">
        <f t="shared" si="2"/>
        <v>0</v>
      </c>
      <c r="L51" s="128">
        <f t="shared" si="2"/>
        <v>0</v>
      </c>
      <c r="M51" s="42"/>
      <c r="N51" s="128"/>
      <c r="O51" s="128"/>
      <c r="P51" s="128"/>
      <c r="Q51" s="128">
        <f t="shared" si="3"/>
        <v>0</v>
      </c>
      <c r="R51" s="128">
        <f t="shared" si="3"/>
        <v>0</v>
      </c>
      <c r="S51" s="42"/>
      <c r="T51" s="128">
        <f t="shared" si="4"/>
        <v>0</v>
      </c>
      <c r="U51" s="128">
        <f t="shared" si="4"/>
        <v>0</v>
      </c>
      <c r="V51" s="42"/>
      <c r="W51" s="63"/>
    </row>
    <row r="52" spans="1:23" s="6" customFormat="1" ht="63.75" x14ac:dyDescent="0.15">
      <c r="A52" s="75">
        <v>1231</v>
      </c>
      <c r="B52" s="74" t="s">
        <v>543</v>
      </c>
      <c r="C52" s="10" t="s">
        <v>8</v>
      </c>
      <c r="D52" s="10"/>
      <c r="E52" s="69">
        <f>SUM(F52,G52)</f>
        <v>0</v>
      </c>
      <c r="F52" s="69">
        <v>0</v>
      </c>
      <c r="G52" s="69" t="s">
        <v>466</v>
      </c>
      <c r="H52" s="10"/>
      <c r="I52" s="10"/>
      <c r="J52" s="10"/>
      <c r="K52" s="128">
        <f t="shared" si="2"/>
        <v>0</v>
      </c>
      <c r="L52" s="128">
        <f t="shared" si="2"/>
        <v>0</v>
      </c>
      <c r="M52" s="35"/>
      <c r="N52" s="128"/>
      <c r="O52" s="128"/>
      <c r="P52" s="128"/>
      <c r="Q52" s="128">
        <f t="shared" si="3"/>
        <v>0</v>
      </c>
      <c r="R52" s="128">
        <f t="shared" si="3"/>
        <v>0</v>
      </c>
      <c r="S52" s="35"/>
      <c r="T52" s="128">
        <f t="shared" si="4"/>
        <v>0</v>
      </c>
      <c r="U52" s="128">
        <f t="shared" si="4"/>
        <v>0</v>
      </c>
      <c r="V52" s="35"/>
      <c r="W52" s="62"/>
    </row>
    <row r="53" spans="1:23" s="6" customFormat="1" ht="61.5" x14ac:dyDescent="0.15">
      <c r="A53" s="75">
        <v>1240</v>
      </c>
      <c r="B53" s="74" t="s">
        <v>544</v>
      </c>
      <c r="C53" s="14" t="s">
        <v>17</v>
      </c>
      <c r="D53" s="120" t="s">
        <v>455</v>
      </c>
      <c r="E53" s="10">
        <f>SUM(E54)</f>
        <v>20575831</v>
      </c>
      <c r="F53" s="10" t="s">
        <v>466</v>
      </c>
      <c r="G53" s="10">
        <f>SUM(G54)</f>
        <v>20575831</v>
      </c>
      <c r="H53" s="14"/>
      <c r="I53" s="70"/>
      <c r="J53" s="14"/>
      <c r="K53" s="128">
        <f t="shared" si="2"/>
        <v>0</v>
      </c>
      <c r="L53" s="128">
        <f t="shared" si="2"/>
        <v>0</v>
      </c>
      <c r="M53" s="35"/>
      <c r="N53" s="35">
        <f>K53-H53</f>
        <v>0</v>
      </c>
      <c r="O53" s="35">
        <f>L53-I53</f>
        <v>0</v>
      </c>
      <c r="P53" s="35"/>
      <c r="Q53" s="128">
        <f t="shared" si="3"/>
        <v>0</v>
      </c>
      <c r="R53" s="128">
        <f t="shared" si="3"/>
        <v>0</v>
      </c>
      <c r="S53" s="35"/>
      <c r="T53" s="128">
        <f t="shared" si="4"/>
        <v>0</v>
      </c>
      <c r="U53" s="128">
        <f t="shared" si="4"/>
        <v>0</v>
      </c>
      <c r="V53" s="128"/>
      <c r="W53" s="62"/>
    </row>
    <row r="54" spans="1:23" ht="63.75" x14ac:dyDescent="0.15">
      <c r="A54" s="75">
        <v>1241</v>
      </c>
      <c r="B54" s="74" t="s">
        <v>545</v>
      </c>
      <c r="C54" s="18"/>
      <c r="D54" s="18"/>
      <c r="E54" s="18">
        <f>SUM(F54,G54)</f>
        <v>20575831</v>
      </c>
      <c r="F54" s="18" t="s">
        <v>466</v>
      </c>
      <c r="G54" s="18">
        <v>20575831</v>
      </c>
      <c r="H54" s="18"/>
      <c r="I54" s="18"/>
      <c r="J54" s="18"/>
      <c r="K54" s="128">
        <f t="shared" si="2"/>
        <v>0</v>
      </c>
      <c r="L54" s="128">
        <f t="shared" si="2"/>
        <v>0</v>
      </c>
      <c r="M54" s="42"/>
      <c r="N54" s="128"/>
      <c r="O54" s="128"/>
      <c r="P54" s="128"/>
      <c r="Q54" s="128">
        <f t="shared" si="3"/>
        <v>0</v>
      </c>
      <c r="R54" s="128">
        <f t="shared" si="3"/>
        <v>0</v>
      </c>
      <c r="S54" s="42"/>
      <c r="T54" s="128">
        <f t="shared" si="4"/>
        <v>0</v>
      </c>
      <c r="U54" s="128">
        <f t="shared" si="4"/>
        <v>0</v>
      </c>
      <c r="V54" s="42"/>
      <c r="W54" s="63"/>
    </row>
    <row r="55" spans="1:23" ht="51" x14ac:dyDescent="0.15">
      <c r="A55" s="75">
        <v>1250</v>
      </c>
      <c r="B55" s="74" t="s">
        <v>546</v>
      </c>
      <c r="C55" s="111"/>
      <c r="D55" s="18"/>
      <c r="E55" s="145">
        <f>SUM(E56,E57,E60,E61)</f>
        <v>1171449063</v>
      </c>
      <c r="F55" s="30">
        <f>SUM(F56,F57,F60,F61)</f>
        <v>1171449063</v>
      </c>
      <c r="G55" s="18" t="s">
        <v>466</v>
      </c>
      <c r="H55" s="70">
        <f>H56+H60</f>
        <v>1341672.4000000001</v>
      </c>
      <c r="I55" s="70">
        <f>I56+I60</f>
        <v>1341672.4000000001</v>
      </c>
      <c r="J55" s="71"/>
      <c r="K55" s="128">
        <f t="shared" si="2"/>
        <v>1408756.0200000003</v>
      </c>
      <c r="L55" s="128">
        <f t="shared" si="2"/>
        <v>1408756.0200000003</v>
      </c>
      <c r="M55" s="35"/>
      <c r="N55" s="128">
        <f>K55-H55</f>
        <v>67083.620000000112</v>
      </c>
      <c r="O55" s="128">
        <f>L55-I55</f>
        <v>67083.620000000112</v>
      </c>
      <c r="P55" s="128"/>
      <c r="Q55" s="128">
        <f t="shared" si="3"/>
        <v>1479193.8210000002</v>
      </c>
      <c r="R55" s="128">
        <f t="shared" si="3"/>
        <v>1479193.8210000002</v>
      </c>
      <c r="S55" s="42"/>
      <c r="T55" s="128">
        <f t="shared" si="4"/>
        <v>1553153.5120500003</v>
      </c>
      <c r="U55" s="128">
        <f t="shared" si="4"/>
        <v>1553153.5120500003</v>
      </c>
      <c r="V55" s="42"/>
      <c r="W55" s="63"/>
    </row>
    <row r="56" spans="1:23" ht="38.25" x14ac:dyDescent="0.15">
      <c r="A56" s="75">
        <v>1251</v>
      </c>
      <c r="B56" s="74" t="s">
        <v>547</v>
      </c>
      <c r="C56" s="18" t="s">
        <v>8</v>
      </c>
      <c r="D56" s="18"/>
      <c r="E56" s="18">
        <f>SUM(F56,G56)</f>
        <v>1167158600</v>
      </c>
      <c r="F56" s="18">
        <v>1167158600</v>
      </c>
      <c r="G56" s="18" t="s">
        <v>466</v>
      </c>
      <c r="H56" s="18">
        <v>1333270.8</v>
      </c>
      <c r="I56" s="18">
        <v>1333270.8</v>
      </c>
      <c r="J56" s="18"/>
      <c r="K56" s="128">
        <f t="shared" si="2"/>
        <v>1399934.34</v>
      </c>
      <c r="L56" s="128">
        <f t="shared" si="2"/>
        <v>1399934.34</v>
      </c>
      <c r="M56" s="42"/>
      <c r="N56" s="35">
        <f>K56-H56</f>
        <v>66663.540000000037</v>
      </c>
      <c r="O56" s="35">
        <f>L56-I56</f>
        <v>66663.540000000037</v>
      </c>
      <c r="P56" s="128"/>
      <c r="Q56" s="128">
        <f t="shared" si="3"/>
        <v>1469931.057</v>
      </c>
      <c r="R56" s="128">
        <f t="shared" si="3"/>
        <v>1469931.057</v>
      </c>
      <c r="S56" s="42"/>
      <c r="T56" s="128">
        <f t="shared" si="4"/>
        <v>1543427.6098500001</v>
      </c>
      <c r="U56" s="128">
        <f t="shared" si="4"/>
        <v>1543427.6098500001</v>
      </c>
      <c r="V56" s="42"/>
      <c r="W56" s="63"/>
    </row>
    <row r="57" spans="1:23" s="6" customFormat="1" ht="38.25" x14ac:dyDescent="0.15">
      <c r="A57" s="75">
        <v>1252</v>
      </c>
      <c r="B57" s="74" t="s">
        <v>548</v>
      </c>
      <c r="C57" s="14" t="s">
        <v>18</v>
      </c>
      <c r="D57" s="18"/>
      <c r="E57" s="103">
        <f>SUM(E58:E59)</f>
        <v>150663</v>
      </c>
      <c r="F57" s="103">
        <f>SUM(F58:F59)</f>
        <v>150663</v>
      </c>
      <c r="G57" s="103" t="s">
        <v>466</v>
      </c>
      <c r="H57" s="103"/>
      <c r="I57" s="14"/>
      <c r="J57" s="103"/>
      <c r="K57" s="128">
        <f t="shared" si="2"/>
        <v>0</v>
      </c>
      <c r="L57" s="128">
        <f t="shared" si="2"/>
        <v>0</v>
      </c>
      <c r="M57" s="128"/>
      <c r="N57" s="129"/>
      <c r="O57" s="128"/>
      <c r="P57" s="129"/>
      <c r="Q57" s="128">
        <f t="shared" si="3"/>
        <v>0</v>
      </c>
      <c r="R57" s="128">
        <f t="shared" si="3"/>
        <v>0</v>
      </c>
      <c r="S57" s="128"/>
      <c r="T57" s="128">
        <f t="shared" si="4"/>
        <v>0</v>
      </c>
      <c r="U57" s="128">
        <f t="shared" si="4"/>
        <v>0</v>
      </c>
      <c r="V57" s="128"/>
      <c r="W57" s="62"/>
    </row>
    <row r="58" spans="1:23" ht="63.75" x14ac:dyDescent="0.15">
      <c r="A58" s="75">
        <v>1253</v>
      </c>
      <c r="B58" s="74" t="s">
        <v>549</v>
      </c>
      <c r="C58" s="18"/>
      <c r="D58" s="18"/>
      <c r="E58" s="87">
        <f>SUM(F58,G58)</f>
        <v>0</v>
      </c>
      <c r="F58" s="87">
        <v>0</v>
      </c>
      <c r="G58" s="87" t="s">
        <v>466</v>
      </c>
      <c r="H58" s="87"/>
      <c r="I58" s="18"/>
      <c r="J58" s="18"/>
      <c r="K58" s="128">
        <f t="shared" si="2"/>
        <v>0</v>
      </c>
      <c r="L58" s="128">
        <f t="shared" si="2"/>
        <v>0</v>
      </c>
      <c r="M58" s="42"/>
      <c r="N58" s="128"/>
      <c r="O58" s="128"/>
      <c r="P58" s="128"/>
      <c r="Q58" s="128">
        <f t="shared" si="3"/>
        <v>0</v>
      </c>
      <c r="R58" s="128">
        <f t="shared" si="3"/>
        <v>0</v>
      </c>
      <c r="S58" s="42"/>
      <c r="T58" s="128">
        <f t="shared" si="4"/>
        <v>0</v>
      </c>
      <c r="U58" s="128">
        <f t="shared" si="4"/>
        <v>0</v>
      </c>
      <c r="V58" s="42"/>
      <c r="W58" s="63"/>
    </row>
    <row r="59" spans="1:23" ht="12.75" x14ac:dyDescent="0.15">
      <c r="A59" s="75">
        <v>1254</v>
      </c>
      <c r="B59" s="74" t="s">
        <v>550</v>
      </c>
      <c r="C59" s="18" t="s">
        <v>8</v>
      </c>
      <c r="D59" s="18"/>
      <c r="E59" s="87">
        <f>SUM(F59,G59)</f>
        <v>150663</v>
      </c>
      <c r="F59" s="87">
        <v>150663</v>
      </c>
      <c r="G59" s="87" t="s">
        <v>466</v>
      </c>
      <c r="H59" s="87"/>
      <c r="I59" s="18"/>
      <c r="J59" s="87"/>
      <c r="K59" s="128">
        <f t="shared" si="2"/>
        <v>0</v>
      </c>
      <c r="L59" s="128">
        <f t="shared" si="2"/>
        <v>0</v>
      </c>
      <c r="M59" s="42"/>
      <c r="N59" s="129"/>
      <c r="O59" s="128"/>
      <c r="P59" s="129"/>
      <c r="Q59" s="128">
        <f t="shared" si="3"/>
        <v>0</v>
      </c>
      <c r="R59" s="128">
        <f t="shared" si="3"/>
        <v>0</v>
      </c>
      <c r="S59" s="42"/>
      <c r="T59" s="128">
        <f t="shared" si="4"/>
        <v>0</v>
      </c>
      <c r="U59" s="128">
        <f t="shared" si="4"/>
        <v>0</v>
      </c>
      <c r="V59" s="42"/>
      <c r="W59" s="63"/>
    </row>
    <row r="60" spans="1:23" s="6" customFormat="1" ht="38.25" x14ac:dyDescent="0.15">
      <c r="A60" s="75">
        <v>1255</v>
      </c>
      <c r="B60" s="74" t="s">
        <v>551</v>
      </c>
      <c r="C60" s="14" t="s">
        <v>19</v>
      </c>
      <c r="D60" s="18"/>
      <c r="E60" s="69">
        <f>SUM(F60,G60)</f>
        <v>4139800</v>
      </c>
      <c r="F60" s="69">
        <v>4139800</v>
      </c>
      <c r="G60" s="70" t="s">
        <v>466</v>
      </c>
      <c r="H60" s="69">
        <v>8401.6</v>
      </c>
      <c r="I60" s="69">
        <v>8401.6</v>
      </c>
      <c r="J60" s="70"/>
      <c r="K60" s="128">
        <f t="shared" si="2"/>
        <v>8821.68</v>
      </c>
      <c r="L60" s="128">
        <f t="shared" si="2"/>
        <v>8821.68</v>
      </c>
      <c r="M60" s="128"/>
      <c r="N60" s="35">
        <f>K60-I60</f>
        <v>420.07999999999993</v>
      </c>
      <c r="O60" s="35">
        <f>L60-I60</f>
        <v>420.07999999999993</v>
      </c>
      <c r="P60" s="128"/>
      <c r="Q60" s="128">
        <f t="shared" si="3"/>
        <v>9262.764000000001</v>
      </c>
      <c r="R60" s="128">
        <f t="shared" si="3"/>
        <v>9262.764000000001</v>
      </c>
      <c r="S60" s="128"/>
      <c r="T60" s="128">
        <f t="shared" si="4"/>
        <v>9725.9022000000004</v>
      </c>
      <c r="U60" s="128">
        <f t="shared" si="4"/>
        <v>9725.9022000000004</v>
      </c>
      <c r="V60" s="128"/>
      <c r="W60" s="62"/>
    </row>
    <row r="61" spans="1:23" ht="38.25" x14ac:dyDescent="0.15">
      <c r="A61" s="75">
        <v>1256</v>
      </c>
      <c r="B61" s="74" t="s">
        <v>552</v>
      </c>
      <c r="C61" s="18"/>
      <c r="D61" s="18"/>
      <c r="E61" s="69">
        <f>SUM(F61,G61)</f>
        <v>0</v>
      </c>
      <c r="F61" s="69">
        <v>0</v>
      </c>
      <c r="G61" s="69" t="s">
        <v>466</v>
      </c>
      <c r="H61" s="18"/>
      <c r="I61" s="18"/>
      <c r="J61" s="18"/>
      <c r="K61" s="128">
        <f t="shared" si="2"/>
        <v>0</v>
      </c>
      <c r="L61" s="128">
        <f t="shared" si="2"/>
        <v>0</v>
      </c>
      <c r="M61" s="42"/>
      <c r="N61" s="128"/>
      <c r="O61" s="128"/>
      <c r="P61" s="128"/>
      <c r="Q61" s="128">
        <f t="shared" si="3"/>
        <v>0</v>
      </c>
      <c r="R61" s="128">
        <f t="shared" si="3"/>
        <v>0</v>
      </c>
      <c r="S61" s="42"/>
      <c r="T61" s="128">
        <f t="shared" si="4"/>
        <v>0</v>
      </c>
      <c r="U61" s="128">
        <f t="shared" si="4"/>
        <v>0</v>
      </c>
      <c r="V61" s="42"/>
      <c r="W61" s="63"/>
    </row>
    <row r="62" spans="1:23" s="6" customFormat="1" ht="51" x14ac:dyDescent="0.15">
      <c r="A62" s="75">
        <v>1260</v>
      </c>
      <c r="B62" s="74" t="s">
        <v>553</v>
      </c>
      <c r="C62" s="14" t="s">
        <v>20</v>
      </c>
      <c r="D62" s="18"/>
      <c r="E62" s="69">
        <f>SUM(E63,E64)</f>
        <v>437618507</v>
      </c>
      <c r="F62" s="69" t="s">
        <v>466</v>
      </c>
      <c r="G62" s="69">
        <f>SUM(G63,G64)</f>
        <v>437618507</v>
      </c>
      <c r="H62" s="14"/>
      <c r="I62" s="14"/>
      <c r="J62" s="14"/>
      <c r="K62" s="128">
        <f t="shared" si="2"/>
        <v>0</v>
      </c>
      <c r="L62" s="128">
        <f t="shared" si="2"/>
        <v>0</v>
      </c>
      <c r="M62" s="128"/>
      <c r="N62" s="128"/>
      <c r="O62" s="128"/>
      <c r="P62" s="128"/>
      <c r="Q62" s="128">
        <f t="shared" si="3"/>
        <v>0</v>
      </c>
      <c r="R62" s="128">
        <f t="shared" si="3"/>
        <v>0</v>
      </c>
      <c r="S62" s="128"/>
      <c r="T62" s="128">
        <f t="shared" si="4"/>
        <v>0</v>
      </c>
      <c r="U62" s="128">
        <f t="shared" si="4"/>
        <v>0</v>
      </c>
      <c r="V62" s="128"/>
      <c r="W62" s="62"/>
    </row>
    <row r="63" spans="1:23" ht="38.25" x14ac:dyDescent="0.15">
      <c r="A63" s="75">
        <v>1261</v>
      </c>
      <c r="B63" s="74" t="s">
        <v>554</v>
      </c>
      <c r="C63" s="18"/>
      <c r="D63" s="18"/>
      <c r="E63" s="69">
        <f>SUM(F63,G63)</f>
        <v>437618507</v>
      </c>
      <c r="F63" s="69" t="s">
        <v>466</v>
      </c>
      <c r="G63" s="69">
        <v>437618507</v>
      </c>
      <c r="H63" s="18"/>
      <c r="I63" s="18"/>
      <c r="J63" s="18"/>
      <c r="K63" s="128">
        <f t="shared" si="2"/>
        <v>0</v>
      </c>
      <c r="L63" s="128">
        <f t="shared" si="2"/>
        <v>0</v>
      </c>
      <c r="M63" s="42"/>
      <c r="N63" s="128"/>
      <c r="O63" s="128"/>
      <c r="P63" s="128"/>
      <c r="Q63" s="128">
        <f t="shared" si="3"/>
        <v>0</v>
      </c>
      <c r="R63" s="128">
        <f t="shared" si="3"/>
        <v>0</v>
      </c>
      <c r="S63" s="42"/>
      <c r="T63" s="128">
        <f t="shared" si="4"/>
        <v>0</v>
      </c>
      <c r="U63" s="128">
        <f t="shared" si="4"/>
        <v>0</v>
      </c>
      <c r="V63" s="42"/>
      <c r="W63" s="63"/>
    </row>
    <row r="64" spans="1:23" ht="38.25" x14ac:dyDescent="0.15">
      <c r="A64" s="75">
        <v>1262</v>
      </c>
      <c r="B64" s="74" t="s">
        <v>555</v>
      </c>
      <c r="C64" s="18"/>
      <c r="D64" s="18"/>
      <c r="E64" s="69">
        <f>SUM(F64,G64)</f>
        <v>0</v>
      </c>
      <c r="F64" s="69" t="s">
        <v>466</v>
      </c>
      <c r="G64" s="69">
        <v>0</v>
      </c>
      <c r="H64" s="18"/>
      <c r="I64" s="18"/>
      <c r="J64" s="18"/>
      <c r="K64" s="128">
        <f t="shared" si="2"/>
        <v>0</v>
      </c>
      <c r="L64" s="128">
        <f t="shared" si="2"/>
        <v>0</v>
      </c>
      <c r="M64" s="42"/>
      <c r="N64" s="128"/>
      <c r="O64" s="128"/>
      <c r="P64" s="128"/>
      <c r="Q64" s="128">
        <f t="shared" si="3"/>
        <v>0</v>
      </c>
      <c r="R64" s="128">
        <f t="shared" si="3"/>
        <v>0</v>
      </c>
      <c r="S64" s="42"/>
      <c r="T64" s="128">
        <f t="shared" si="4"/>
        <v>0</v>
      </c>
      <c r="U64" s="128">
        <f t="shared" si="4"/>
        <v>0</v>
      </c>
      <c r="V64" s="42"/>
      <c r="W64" s="63"/>
    </row>
    <row r="65" spans="1:23" s="6" customFormat="1" ht="51" x14ac:dyDescent="0.15">
      <c r="A65" s="75">
        <v>1300</v>
      </c>
      <c r="B65" s="74" t="s">
        <v>556</v>
      </c>
      <c r="C65" s="14" t="s">
        <v>21</v>
      </c>
      <c r="D65" s="18"/>
      <c r="E65" s="70">
        <f>SUM(E66,E68,E70,E75,E79,E103,E106,E109,E112)</f>
        <v>320497690</v>
      </c>
      <c r="F65" s="70">
        <f t="shared" ref="F65:G65" si="9">SUM(F66,F68,F70,F75,F79,F103,F106,F109,F112)</f>
        <v>260463754</v>
      </c>
      <c r="G65" s="70">
        <f t="shared" si="9"/>
        <v>235033936</v>
      </c>
      <c r="H65" s="70">
        <f>H70+H75+H79+H103</f>
        <v>161049</v>
      </c>
      <c r="I65" s="70">
        <f>I70+I75+I79+I103</f>
        <v>161049</v>
      </c>
      <c r="J65" s="14"/>
      <c r="K65" s="128">
        <f t="shared" si="2"/>
        <v>169101.45</v>
      </c>
      <c r="L65" s="128">
        <f t="shared" si="2"/>
        <v>169101.45</v>
      </c>
      <c r="M65" s="128"/>
      <c r="N65" s="128">
        <f>K65-H65</f>
        <v>8052.4500000000116</v>
      </c>
      <c r="O65" s="128">
        <f>L65-I65</f>
        <v>8052.4500000000116</v>
      </c>
      <c r="P65" s="128"/>
      <c r="Q65" s="128">
        <f t="shared" si="3"/>
        <v>177556.52250000002</v>
      </c>
      <c r="R65" s="128">
        <f t="shared" si="3"/>
        <v>177556.52250000002</v>
      </c>
      <c r="S65" s="128"/>
      <c r="T65" s="128">
        <f t="shared" si="4"/>
        <v>186434.34862500001</v>
      </c>
      <c r="U65" s="128">
        <f t="shared" si="4"/>
        <v>186434.34862500001</v>
      </c>
      <c r="V65" s="128"/>
      <c r="W65" s="62"/>
    </row>
    <row r="66" spans="1:23" ht="12.75" x14ac:dyDescent="0.15">
      <c r="A66" s="75">
        <v>1310</v>
      </c>
      <c r="B66" s="74" t="s">
        <v>557</v>
      </c>
      <c r="C66" s="18"/>
      <c r="D66" s="18"/>
      <c r="E66" s="131">
        <f>SUM(E67)</f>
        <v>0</v>
      </c>
      <c r="F66" s="131" t="s">
        <v>466</v>
      </c>
      <c r="G66" s="131">
        <f>SUM(G67)</f>
        <v>0</v>
      </c>
      <c r="H66" s="18"/>
      <c r="I66" s="18"/>
      <c r="J66" s="18"/>
      <c r="K66" s="128">
        <f t="shared" si="2"/>
        <v>0</v>
      </c>
      <c r="L66" s="128">
        <f t="shared" si="2"/>
        <v>0</v>
      </c>
      <c r="M66" s="42"/>
      <c r="N66" s="128"/>
      <c r="O66" s="128"/>
      <c r="P66" s="128"/>
      <c r="Q66" s="128">
        <f t="shared" si="3"/>
        <v>0</v>
      </c>
      <c r="R66" s="128">
        <f t="shared" si="3"/>
        <v>0</v>
      </c>
      <c r="S66" s="42"/>
      <c r="T66" s="128">
        <f t="shared" si="4"/>
        <v>0</v>
      </c>
      <c r="U66" s="128">
        <f t="shared" si="4"/>
        <v>0</v>
      </c>
      <c r="V66" s="42"/>
      <c r="W66" s="63"/>
    </row>
    <row r="67" spans="1:23" ht="51" x14ac:dyDescent="0.15">
      <c r="A67" s="75">
        <v>1311</v>
      </c>
      <c r="B67" s="74" t="s">
        <v>558</v>
      </c>
      <c r="C67" s="111"/>
      <c r="D67" s="18"/>
      <c r="E67" s="71">
        <f>SUM(F67,G67)</f>
        <v>0</v>
      </c>
      <c r="F67" s="71" t="s">
        <v>466</v>
      </c>
      <c r="G67" s="71">
        <v>0</v>
      </c>
      <c r="H67" s="71"/>
      <c r="I67" s="71"/>
      <c r="J67" s="18"/>
      <c r="K67" s="128">
        <f t="shared" si="2"/>
        <v>0</v>
      </c>
      <c r="L67" s="128">
        <f t="shared" si="2"/>
        <v>0</v>
      </c>
      <c r="M67" s="42"/>
      <c r="N67" s="35"/>
      <c r="O67" s="35"/>
      <c r="P67" s="128"/>
      <c r="Q67" s="128">
        <f t="shared" si="3"/>
        <v>0</v>
      </c>
      <c r="R67" s="128">
        <f t="shared" si="3"/>
        <v>0</v>
      </c>
      <c r="S67" s="42"/>
      <c r="T67" s="128">
        <f t="shared" si="4"/>
        <v>0</v>
      </c>
      <c r="U67" s="128">
        <f t="shared" si="4"/>
        <v>0</v>
      </c>
      <c r="V67" s="42"/>
      <c r="W67" s="63"/>
    </row>
    <row r="68" spans="1:23" ht="12.75" x14ac:dyDescent="0.15">
      <c r="A68" s="75">
        <v>1320</v>
      </c>
      <c r="B68" s="74" t="s">
        <v>559</v>
      </c>
      <c r="C68" s="18" t="s">
        <v>8</v>
      </c>
      <c r="D68" s="18"/>
      <c r="E68" s="71">
        <f>SUM(E69)</f>
        <v>0</v>
      </c>
      <c r="F68" s="71">
        <f>SUM(F69)</f>
        <v>0</v>
      </c>
      <c r="G68" s="71" t="s">
        <v>466</v>
      </c>
      <c r="H68" s="71"/>
      <c r="I68" s="71"/>
      <c r="J68" s="18"/>
      <c r="K68" s="128">
        <f t="shared" si="2"/>
        <v>0</v>
      </c>
      <c r="L68" s="128">
        <f t="shared" si="2"/>
        <v>0</v>
      </c>
      <c r="M68" s="42"/>
      <c r="N68" s="35"/>
      <c r="O68" s="35"/>
      <c r="P68" s="128"/>
      <c r="Q68" s="128">
        <f t="shared" si="3"/>
        <v>0</v>
      </c>
      <c r="R68" s="128">
        <f t="shared" si="3"/>
        <v>0</v>
      </c>
      <c r="S68" s="42"/>
      <c r="T68" s="128">
        <f t="shared" si="4"/>
        <v>0</v>
      </c>
      <c r="U68" s="128">
        <f t="shared" si="4"/>
        <v>0</v>
      </c>
      <c r="V68" s="42"/>
      <c r="W68" s="63"/>
    </row>
    <row r="69" spans="1:23" ht="38.25" x14ac:dyDescent="0.15">
      <c r="A69" s="75">
        <v>1321</v>
      </c>
      <c r="B69" s="74" t="s">
        <v>560</v>
      </c>
      <c r="C69" s="71"/>
      <c r="D69" s="18"/>
      <c r="E69" s="71">
        <f>SUM(F69,G69)</f>
        <v>0</v>
      </c>
      <c r="F69" s="71">
        <v>0</v>
      </c>
      <c r="G69" s="71" t="s">
        <v>466</v>
      </c>
      <c r="H69" s="71"/>
      <c r="I69" s="71"/>
      <c r="J69" s="18"/>
      <c r="K69" s="128">
        <f t="shared" si="2"/>
        <v>0</v>
      </c>
      <c r="L69" s="128">
        <f t="shared" si="2"/>
        <v>0</v>
      </c>
      <c r="M69" s="42"/>
      <c r="N69" s="35"/>
      <c r="O69" s="35"/>
      <c r="P69" s="128"/>
      <c r="Q69" s="128">
        <f t="shared" si="3"/>
        <v>0</v>
      </c>
      <c r="R69" s="128">
        <f t="shared" si="3"/>
        <v>0</v>
      </c>
      <c r="S69" s="42"/>
      <c r="T69" s="128">
        <f t="shared" si="4"/>
        <v>0</v>
      </c>
      <c r="U69" s="128">
        <f t="shared" si="4"/>
        <v>0</v>
      </c>
      <c r="V69" s="42"/>
      <c r="W69" s="63"/>
    </row>
    <row r="70" spans="1:23" s="6" customFormat="1" ht="48.75" x14ac:dyDescent="0.15">
      <c r="A70" s="75">
        <v>1330</v>
      </c>
      <c r="B70" s="74" t="s">
        <v>561</v>
      </c>
      <c r="C70" s="14" t="s">
        <v>22</v>
      </c>
      <c r="D70" s="120" t="s">
        <v>455</v>
      </c>
      <c r="E70" s="14">
        <f>SUM(E71:E74)</f>
        <v>18856747</v>
      </c>
      <c r="F70" s="14">
        <f>SUM(F71:F74)</f>
        <v>18856747</v>
      </c>
      <c r="G70" s="14" t="s">
        <v>466</v>
      </c>
      <c r="H70" s="70">
        <f>H71+H73+H74</f>
        <v>16000</v>
      </c>
      <c r="I70" s="14">
        <v>16000</v>
      </c>
      <c r="J70" s="14"/>
      <c r="K70" s="128">
        <f t="shared" si="2"/>
        <v>16800</v>
      </c>
      <c r="L70" s="128">
        <f t="shared" si="2"/>
        <v>16800</v>
      </c>
      <c r="M70" s="128"/>
      <c r="N70" s="128">
        <f>L70-I70</f>
        <v>800</v>
      </c>
      <c r="O70" s="128">
        <f>L70-I70</f>
        <v>800</v>
      </c>
      <c r="P70" s="128"/>
      <c r="Q70" s="128">
        <f t="shared" si="3"/>
        <v>17640</v>
      </c>
      <c r="R70" s="128">
        <f t="shared" si="3"/>
        <v>17640</v>
      </c>
      <c r="S70" s="128"/>
      <c r="T70" s="128">
        <f t="shared" si="4"/>
        <v>18522</v>
      </c>
      <c r="U70" s="128">
        <f t="shared" si="4"/>
        <v>18522</v>
      </c>
      <c r="V70" s="128"/>
      <c r="W70" s="62"/>
    </row>
    <row r="71" spans="1:23" ht="41.25" x14ac:dyDescent="0.15">
      <c r="A71" s="75">
        <v>1331</v>
      </c>
      <c r="B71" s="74" t="s">
        <v>562</v>
      </c>
      <c r="C71" s="18"/>
      <c r="D71" s="120" t="s">
        <v>455</v>
      </c>
      <c r="E71" s="18">
        <f>SUM(F71,G71)</f>
        <v>6043993</v>
      </c>
      <c r="F71" s="18">
        <v>6043993</v>
      </c>
      <c r="G71" s="18" t="s">
        <v>466</v>
      </c>
      <c r="H71" s="18">
        <v>3500</v>
      </c>
      <c r="I71" s="18">
        <v>3500</v>
      </c>
      <c r="J71" s="18"/>
      <c r="K71" s="128">
        <f t="shared" si="2"/>
        <v>3675</v>
      </c>
      <c r="L71" s="128">
        <f t="shared" si="2"/>
        <v>3675</v>
      </c>
      <c r="M71" s="42"/>
      <c r="N71" s="35">
        <f>K71-H71</f>
        <v>175</v>
      </c>
      <c r="O71" s="35">
        <f>L71-I71</f>
        <v>175</v>
      </c>
      <c r="P71" s="128"/>
      <c r="Q71" s="128">
        <f t="shared" si="3"/>
        <v>3858.75</v>
      </c>
      <c r="R71" s="128">
        <f t="shared" si="3"/>
        <v>3858.75</v>
      </c>
      <c r="S71" s="42"/>
      <c r="T71" s="128">
        <f t="shared" si="4"/>
        <v>4051.6875</v>
      </c>
      <c r="U71" s="128">
        <f t="shared" si="4"/>
        <v>4051.6875</v>
      </c>
      <c r="V71" s="42"/>
      <c r="W71" s="63"/>
    </row>
    <row r="72" spans="1:23" ht="38.25" x14ac:dyDescent="0.15">
      <c r="A72" s="75">
        <v>1332</v>
      </c>
      <c r="B72" s="74" t="s">
        <v>563</v>
      </c>
      <c r="C72" s="18"/>
      <c r="D72" s="18"/>
      <c r="E72" s="18">
        <f>SUM(F72,G72)</f>
        <v>0</v>
      </c>
      <c r="F72" s="18">
        <v>0</v>
      </c>
      <c r="G72" s="18" t="s">
        <v>466</v>
      </c>
      <c r="H72" s="18"/>
      <c r="I72" s="18"/>
      <c r="J72" s="18"/>
      <c r="K72" s="128">
        <f t="shared" si="2"/>
        <v>0</v>
      </c>
      <c r="L72" s="128">
        <f t="shared" si="2"/>
        <v>0</v>
      </c>
      <c r="M72" s="42"/>
      <c r="N72" s="128"/>
      <c r="O72" s="128"/>
      <c r="P72" s="128"/>
      <c r="Q72" s="128">
        <f t="shared" si="3"/>
        <v>0</v>
      </c>
      <c r="R72" s="128">
        <f t="shared" si="3"/>
        <v>0</v>
      </c>
      <c r="S72" s="42"/>
      <c r="T72" s="128">
        <f t="shared" si="4"/>
        <v>0</v>
      </c>
      <c r="U72" s="128">
        <f t="shared" si="4"/>
        <v>0</v>
      </c>
      <c r="V72" s="42"/>
      <c r="W72" s="63"/>
    </row>
    <row r="73" spans="1:23" s="6" customFormat="1" ht="63.75" x14ac:dyDescent="0.15">
      <c r="A73" s="75">
        <v>1333</v>
      </c>
      <c r="B73" s="74" t="s">
        <v>564</v>
      </c>
      <c r="C73" s="14" t="s">
        <v>23</v>
      </c>
      <c r="D73" s="120" t="s">
        <v>455</v>
      </c>
      <c r="E73" s="14">
        <f>SUM(F73,G73)</f>
        <v>6628510</v>
      </c>
      <c r="F73" s="14">
        <v>6628510</v>
      </c>
      <c r="G73" s="14" t="s">
        <v>466</v>
      </c>
      <c r="H73" s="10">
        <v>4500</v>
      </c>
      <c r="I73" s="10">
        <v>4500</v>
      </c>
      <c r="J73" s="14"/>
      <c r="K73" s="128">
        <f t="shared" si="2"/>
        <v>4725</v>
      </c>
      <c r="L73" s="128">
        <f t="shared" si="2"/>
        <v>4725</v>
      </c>
      <c r="M73" s="128"/>
      <c r="N73" s="35">
        <f>K73-H73</f>
        <v>225</v>
      </c>
      <c r="O73" s="35">
        <f>L73-I73</f>
        <v>225</v>
      </c>
      <c r="P73" s="128"/>
      <c r="Q73" s="128">
        <f t="shared" si="3"/>
        <v>4961.25</v>
      </c>
      <c r="R73" s="128">
        <f t="shared" si="3"/>
        <v>4961.25</v>
      </c>
      <c r="S73" s="128"/>
      <c r="T73" s="128">
        <f t="shared" si="4"/>
        <v>5209.3125</v>
      </c>
      <c r="U73" s="128">
        <f t="shared" si="4"/>
        <v>5209.3125</v>
      </c>
      <c r="V73" s="128"/>
      <c r="W73" s="62"/>
    </row>
    <row r="74" spans="1:23" ht="41.25" x14ac:dyDescent="0.15">
      <c r="A74" s="75">
        <v>1334</v>
      </c>
      <c r="B74" s="74" t="s">
        <v>565</v>
      </c>
      <c r="C74" s="18"/>
      <c r="D74" s="120" t="s">
        <v>455</v>
      </c>
      <c r="E74" s="71">
        <f>SUM(F74,G74)</f>
        <v>6184244</v>
      </c>
      <c r="F74" s="71">
        <v>6184244</v>
      </c>
      <c r="G74" s="71" t="s">
        <v>466</v>
      </c>
      <c r="H74" s="71">
        <v>8000</v>
      </c>
      <c r="I74" s="71">
        <v>8000</v>
      </c>
      <c r="J74" s="18"/>
      <c r="K74" s="128">
        <f t="shared" si="2"/>
        <v>8400</v>
      </c>
      <c r="L74" s="128">
        <f t="shared" si="2"/>
        <v>8400</v>
      </c>
      <c r="M74" s="42"/>
      <c r="N74" s="35">
        <f>K74-H74</f>
        <v>400</v>
      </c>
      <c r="O74" s="35">
        <f>L74-I74</f>
        <v>400</v>
      </c>
      <c r="P74" s="128"/>
      <c r="Q74" s="128">
        <f t="shared" si="3"/>
        <v>8820</v>
      </c>
      <c r="R74" s="128">
        <f t="shared" si="3"/>
        <v>8820</v>
      </c>
      <c r="S74" s="42"/>
      <c r="T74" s="128">
        <f t="shared" si="4"/>
        <v>9261</v>
      </c>
      <c r="U74" s="128">
        <f t="shared" si="4"/>
        <v>9261</v>
      </c>
      <c r="V74" s="42"/>
      <c r="W74" s="63"/>
    </row>
    <row r="75" spans="1:23" ht="51" x14ac:dyDescent="0.15">
      <c r="A75" s="75">
        <v>1340</v>
      </c>
      <c r="B75" s="74" t="s">
        <v>566</v>
      </c>
      <c r="C75" s="18" t="s">
        <v>8</v>
      </c>
      <c r="D75" s="120" t="s">
        <v>455</v>
      </c>
      <c r="E75" s="73">
        <f>SUM(E76,E77,E78)</f>
        <v>1994660</v>
      </c>
      <c r="F75" s="73">
        <f>SUM(F76,F77,F78)</f>
        <v>1994660</v>
      </c>
      <c r="G75" s="71" t="s">
        <v>466</v>
      </c>
      <c r="H75" s="70">
        <f>H77+H78</f>
        <v>66999</v>
      </c>
      <c r="I75" s="70">
        <f>I77+I78</f>
        <v>66999</v>
      </c>
      <c r="J75" s="18"/>
      <c r="K75" s="128">
        <f t="shared" si="2"/>
        <v>70348.95</v>
      </c>
      <c r="L75" s="128">
        <f t="shared" si="2"/>
        <v>70348.95</v>
      </c>
      <c r="M75" s="42"/>
      <c r="N75" s="128">
        <f>K75-I75</f>
        <v>3349.9499999999971</v>
      </c>
      <c r="O75" s="128">
        <f>L75-I75</f>
        <v>3349.9499999999971</v>
      </c>
      <c r="P75" s="128"/>
      <c r="Q75" s="128">
        <f t="shared" si="3"/>
        <v>73866.397499999992</v>
      </c>
      <c r="R75" s="128">
        <f t="shared" si="3"/>
        <v>73866.397499999992</v>
      </c>
      <c r="S75" s="42"/>
      <c r="T75" s="128">
        <f t="shared" si="4"/>
        <v>77559.717374999993</v>
      </c>
      <c r="U75" s="128">
        <f t="shared" si="4"/>
        <v>77559.717374999993</v>
      </c>
      <c r="V75" s="42"/>
      <c r="W75" s="63"/>
    </row>
    <row r="76" spans="1:23" ht="76.5" x14ac:dyDescent="0.15">
      <c r="A76" s="75">
        <v>1341</v>
      </c>
      <c r="B76" s="74" t="s">
        <v>567</v>
      </c>
      <c r="C76" s="18"/>
      <c r="D76" s="18"/>
      <c r="E76" s="71">
        <f>SUM(F76,G76)</f>
        <v>0</v>
      </c>
      <c r="F76" s="71">
        <v>0</v>
      </c>
      <c r="G76" s="71" t="s">
        <v>466</v>
      </c>
      <c r="H76" s="18"/>
      <c r="I76" s="18"/>
      <c r="J76" s="18"/>
      <c r="K76" s="128">
        <f t="shared" ref="K76:L115" si="10">H76+H76*5%</f>
        <v>0</v>
      </c>
      <c r="L76" s="128">
        <f t="shared" si="10"/>
        <v>0</v>
      </c>
      <c r="M76" s="42"/>
      <c r="N76" s="128"/>
      <c r="O76" s="128"/>
      <c r="P76" s="128"/>
      <c r="Q76" s="128">
        <f t="shared" ref="Q76:R115" si="11">K76+K76*5%</f>
        <v>0</v>
      </c>
      <c r="R76" s="128">
        <f t="shared" si="11"/>
        <v>0</v>
      </c>
      <c r="S76" s="42"/>
      <c r="T76" s="128">
        <f t="shared" ref="T76:U115" si="12">Q76+Q76*5%</f>
        <v>0</v>
      </c>
      <c r="U76" s="128">
        <f t="shared" si="12"/>
        <v>0</v>
      </c>
      <c r="V76" s="42"/>
      <c r="W76" s="63"/>
    </row>
    <row r="77" spans="1:23" ht="76.5" x14ac:dyDescent="0.15">
      <c r="A77" s="75">
        <v>1342</v>
      </c>
      <c r="B77" s="74" t="s">
        <v>568</v>
      </c>
      <c r="C77" s="18" t="s">
        <v>8</v>
      </c>
      <c r="D77" s="120" t="s">
        <v>455</v>
      </c>
      <c r="E77" s="71">
        <f>SUM(F77,G77)</f>
        <v>1994660</v>
      </c>
      <c r="F77" s="71">
        <v>1994660</v>
      </c>
      <c r="G77" s="71" t="s">
        <v>466</v>
      </c>
      <c r="H77" s="10">
        <v>1999</v>
      </c>
      <c r="I77" s="10">
        <v>1999</v>
      </c>
      <c r="J77" s="18"/>
      <c r="K77" s="128">
        <f t="shared" si="10"/>
        <v>2098.9499999999998</v>
      </c>
      <c r="L77" s="128">
        <f t="shared" si="10"/>
        <v>2098.9499999999998</v>
      </c>
      <c r="M77" s="42"/>
      <c r="N77" s="35">
        <f>L77-I77</f>
        <v>99.949999999999818</v>
      </c>
      <c r="O77" s="35">
        <f>L77-I77</f>
        <v>99.949999999999818</v>
      </c>
      <c r="P77" s="128"/>
      <c r="Q77" s="128">
        <f t="shared" si="11"/>
        <v>2203.8975</v>
      </c>
      <c r="R77" s="128">
        <f t="shared" si="11"/>
        <v>2203.8975</v>
      </c>
      <c r="S77" s="42"/>
      <c r="T77" s="128">
        <f t="shared" si="12"/>
        <v>2314.0923750000002</v>
      </c>
      <c r="U77" s="128">
        <f t="shared" si="12"/>
        <v>2314.0923750000002</v>
      </c>
      <c r="V77" s="42"/>
      <c r="W77" s="63"/>
    </row>
    <row r="78" spans="1:23" ht="76.5" x14ac:dyDescent="0.15">
      <c r="A78" s="75">
        <v>1343</v>
      </c>
      <c r="B78" s="74" t="s">
        <v>569</v>
      </c>
      <c r="C78" s="18" t="s">
        <v>8</v>
      </c>
      <c r="D78" s="18"/>
      <c r="E78" s="71">
        <f>SUM(F78,G78)</f>
        <v>0</v>
      </c>
      <c r="F78" s="71">
        <v>0</v>
      </c>
      <c r="G78" s="71" t="s">
        <v>466</v>
      </c>
      <c r="H78" s="10">
        <v>65000</v>
      </c>
      <c r="I78" s="10">
        <v>65000</v>
      </c>
      <c r="J78" s="18"/>
      <c r="K78" s="128">
        <f t="shared" si="10"/>
        <v>68250</v>
      </c>
      <c r="L78" s="128">
        <f t="shared" si="10"/>
        <v>68250</v>
      </c>
      <c r="M78" s="42"/>
      <c r="N78" s="35">
        <f>L78-I78</f>
        <v>3250</v>
      </c>
      <c r="O78" s="35">
        <f>L78-I78</f>
        <v>3250</v>
      </c>
      <c r="P78" s="128"/>
      <c r="Q78" s="128">
        <f t="shared" si="11"/>
        <v>71662.5</v>
      </c>
      <c r="R78" s="128">
        <f t="shared" si="11"/>
        <v>71662.5</v>
      </c>
      <c r="S78" s="42"/>
      <c r="T78" s="128">
        <f t="shared" si="12"/>
        <v>75245.625</v>
      </c>
      <c r="U78" s="128">
        <f t="shared" si="12"/>
        <v>75245.625</v>
      </c>
      <c r="V78" s="42"/>
      <c r="W78" s="63"/>
    </row>
    <row r="79" spans="1:23" ht="41.25" x14ac:dyDescent="0.15">
      <c r="A79" s="75">
        <v>1350</v>
      </c>
      <c r="B79" s="74" t="s">
        <v>570</v>
      </c>
      <c r="C79" s="18" t="s">
        <v>8</v>
      </c>
      <c r="D79" s="120" t="s">
        <v>455</v>
      </c>
      <c r="E79" s="73">
        <f>SUM(E80,E101,E102)</f>
        <v>221177919</v>
      </c>
      <c r="F79" s="73">
        <f>SUM(F80,F101,F102)</f>
        <v>221177919</v>
      </c>
      <c r="G79" s="71" t="s">
        <v>466</v>
      </c>
      <c r="H79" s="70">
        <f>H80+H81</f>
        <v>73050</v>
      </c>
      <c r="I79" s="70">
        <f>I80+I81</f>
        <v>73050</v>
      </c>
      <c r="J79" s="10"/>
      <c r="K79" s="128">
        <f t="shared" si="10"/>
        <v>76702.5</v>
      </c>
      <c r="L79" s="128">
        <f t="shared" si="10"/>
        <v>76702.5</v>
      </c>
      <c r="M79" s="42"/>
      <c r="N79" s="128">
        <f>L79-I79</f>
        <v>3652.5</v>
      </c>
      <c r="O79" s="128">
        <f>L79-I79</f>
        <v>3652.5</v>
      </c>
      <c r="P79" s="128"/>
      <c r="Q79" s="128">
        <f t="shared" si="11"/>
        <v>80537.625</v>
      </c>
      <c r="R79" s="128">
        <f t="shared" si="11"/>
        <v>80537.625</v>
      </c>
      <c r="S79" s="42"/>
      <c r="T79" s="128">
        <f t="shared" si="12"/>
        <v>84564.506250000006</v>
      </c>
      <c r="U79" s="128">
        <f t="shared" si="12"/>
        <v>84564.506250000006</v>
      </c>
      <c r="V79" s="42"/>
      <c r="W79" s="63"/>
    </row>
    <row r="80" spans="1:23" ht="89.25" x14ac:dyDescent="0.15">
      <c r="A80" s="75">
        <v>1351</v>
      </c>
      <c r="B80" s="74" t="s">
        <v>571</v>
      </c>
      <c r="C80" s="18" t="s">
        <v>8</v>
      </c>
      <c r="D80" s="120" t="s">
        <v>455</v>
      </c>
      <c r="E80" s="71">
        <f>SUM(E81:E100)</f>
        <v>205933319</v>
      </c>
      <c r="F80" s="71">
        <f>SUM(F81:F100)</f>
        <v>205933319</v>
      </c>
      <c r="G80" s="71" t="s">
        <v>466</v>
      </c>
      <c r="H80" s="10">
        <v>69550</v>
      </c>
      <c r="I80" s="10">
        <v>69550</v>
      </c>
      <c r="J80" s="18"/>
      <c r="K80" s="128">
        <f t="shared" si="10"/>
        <v>73027.5</v>
      </c>
      <c r="L80" s="128">
        <f t="shared" si="10"/>
        <v>73027.5</v>
      </c>
      <c r="M80" s="42"/>
      <c r="N80" s="35">
        <f>L80-I80</f>
        <v>3477.5</v>
      </c>
      <c r="O80" s="35">
        <f>L80-I80</f>
        <v>3477.5</v>
      </c>
      <c r="P80" s="128"/>
      <c r="Q80" s="128">
        <f t="shared" si="11"/>
        <v>76678.875</v>
      </c>
      <c r="R80" s="128">
        <f t="shared" si="11"/>
        <v>76678.875</v>
      </c>
      <c r="S80" s="42"/>
      <c r="T80" s="128">
        <f t="shared" si="12"/>
        <v>80512.818750000006</v>
      </c>
      <c r="U80" s="128">
        <f t="shared" si="12"/>
        <v>80512.818750000006</v>
      </c>
      <c r="V80" s="42"/>
      <c r="W80" s="63"/>
    </row>
    <row r="81" spans="1:23" ht="76.5" x14ac:dyDescent="0.15">
      <c r="A81" s="75">
        <v>13501</v>
      </c>
      <c r="B81" s="74" t="s">
        <v>572</v>
      </c>
      <c r="C81" s="18" t="s">
        <v>8</v>
      </c>
      <c r="D81" s="120" t="s">
        <v>455</v>
      </c>
      <c r="E81" s="71">
        <f t="shared" ref="E81:E102" si="13">SUM(F81,G81)</f>
        <v>30000</v>
      </c>
      <c r="F81" s="71">
        <v>30000</v>
      </c>
      <c r="G81" s="71" t="s">
        <v>466</v>
      </c>
      <c r="H81" s="69">
        <v>3500</v>
      </c>
      <c r="I81" s="69">
        <v>3500</v>
      </c>
      <c r="J81" s="18"/>
      <c r="K81" s="128">
        <f t="shared" si="10"/>
        <v>3675</v>
      </c>
      <c r="L81" s="128">
        <f t="shared" si="10"/>
        <v>3675</v>
      </c>
      <c r="M81" s="42"/>
      <c r="N81" s="35">
        <f>L81-I81</f>
        <v>175</v>
      </c>
      <c r="O81" s="35">
        <f>L81-I81</f>
        <v>175</v>
      </c>
      <c r="P81" s="128"/>
      <c r="Q81" s="128">
        <f t="shared" si="11"/>
        <v>3858.75</v>
      </c>
      <c r="R81" s="128">
        <f t="shared" si="11"/>
        <v>3858.75</v>
      </c>
      <c r="S81" s="42"/>
      <c r="T81" s="128">
        <f t="shared" si="12"/>
        <v>4051.6875</v>
      </c>
      <c r="U81" s="128">
        <f t="shared" si="12"/>
        <v>4051.6875</v>
      </c>
      <c r="V81" s="42"/>
      <c r="W81" s="63"/>
    </row>
    <row r="82" spans="1:23" ht="102" x14ac:dyDescent="0.15">
      <c r="A82" s="75">
        <v>13502</v>
      </c>
      <c r="B82" s="74" t="s">
        <v>573</v>
      </c>
      <c r="C82" s="18" t="s">
        <v>8</v>
      </c>
      <c r="D82" s="120" t="s">
        <v>455</v>
      </c>
      <c r="E82" s="71">
        <f t="shared" si="13"/>
        <v>0</v>
      </c>
      <c r="F82" s="71">
        <v>0</v>
      </c>
      <c r="G82" s="71" t="s">
        <v>466</v>
      </c>
      <c r="H82" s="71"/>
      <c r="I82" s="71"/>
      <c r="J82" s="18"/>
      <c r="K82" s="128">
        <f t="shared" si="10"/>
        <v>0</v>
      </c>
      <c r="L82" s="128">
        <f t="shared" si="10"/>
        <v>0</v>
      </c>
      <c r="M82" s="42"/>
      <c r="N82" s="128"/>
      <c r="O82" s="128"/>
      <c r="P82" s="128"/>
      <c r="Q82" s="128">
        <f t="shared" si="11"/>
        <v>0</v>
      </c>
      <c r="R82" s="128">
        <f t="shared" si="11"/>
        <v>0</v>
      </c>
      <c r="S82" s="42"/>
      <c r="T82" s="128">
        <f t="shared" si="12"/>
        <v>0</v>
      </c>
      <c r="U82" s="128">
        <f t="shared" si="12"/>
        <v>0</v>
      </c>
      <c r="V82" s="42"/>
      <c r="W82" s="63"/>
    </row>
    <row r="83" spans="1:23" ht="63.75" x14ac:dyDescent="0.15">
      <c r="A83" s="75">
        <v>13503</v>
      </c>
      <c r="B83" s="74" t="s">
        <v>574</v>
      </c>
      <c r="C83" s="18" t="s">
        <v>8</v>
      </c>
      <c r="D83" s="120" t="s">
        <v>455</v>
      </c>
      <c r="E83" s="71">
        <f t="shared" si="13"/>
        <v>510000</v>
      </c>
      <c r="F83" s="71">
        <v>510000</v>
      </c>
      <c r="G83" s="71" t="s">
        <v>466</v>
      </c>
      <c r="H83" s="18"/>
      <c r="I83" s="18"/>
      <c r="J83" s="18"/>
      <c r="K83" s="128">
        <f t="shared" si="10"/>
        <v>0</v>
      </c>
      <c r="L83" s="128">
        <f t="shared" si="10"/>
        <v>0</v>
      </c>
      <c r="M83" s="42"/>
      <c r="N83" s="128"/>
      <c r="O83" s="128"/>
      <c r="P83" s="128"/>
      <c r="Q83" s="128">
        <f t="shared" si="11"/>
        <v>0</v>
      </c>
      <c r="R83" s="128">
        <f t="shared" si="11"/>
        <v>0</v>
      </c>
      <c r="S83" s="42"/>
      <c r="T83" s="128">
        <f t="shared" si="12"/>
        <v>0</v>
      </c>
      <c r="U83" s="128">
        <f t="shared" si="12"/>
        <v>0</v>
      </c>
      <c r="V83" s="42"/>
      <c r="W83" s="63"/>
    </row>
    <row r="84" spans="1:23" ht="76.5" x14ac:dyDescent="0.15">
      <c r="A84" s="75">
        <v>13504</v>
      </c>
      <c r="B84" s="74" t="s">
        <v>575</v>
      </c>
      <c r="C84" s="18" t="s">
        <v>8</v>
      </c>
      <c r="D84" s="120" t="s">
        <v>455</v>
      </c>
      <c r="E84" s="71">
        <f t="shared" si="13"/>
        <v>3642000</v>
      </c>
      <c r="F84" s="71">
        <v>3642000</v>
      </c>
      <c r="G84" s="71" t="s">
        <v>466</v>
      </c>
      <c r="H84" s="18">
        <v>3800000</v>
      </c>
      <c r="I84" s="18">
        <v>3800000</v>
      </c>
      <c r="J84" s="18"/>
      <c r="K84" s="128">
        <f t="shared" si="10"/>
        <v>3990000</v>
      </c>
      <c r="L84" s="128">
        <f t="shared" si="10"/>
        <v>3990000</v>
      </c>
      <c r="M84" s="10"/>
      <c r="N84" s="10">
        <f>K84-H84</f>
        <v>190000</v>
      </c>
      <c r="O84" s="10">
        <f>L84-I84</f>
        <v>190000</v>
      </c>
      <c r="P84" s="128"/>
      <c r="Q84" s="128">
        <f t="shared" si="11"/>
        <v>4189500</v>
      </c>
      <c r="R84" s="128">
        <f t="shared" si="11"/>
        <v>4189500</v>
      </c>
      <c r="S84" s="10"/>
      <c r="T84" s="128">
        <f t="shared" si="12"/>
        <v>4398975</v>
      </c>
      <c r="U84" s="128">
        <f t="shared" si="12"/>
        <v>4398975</v>
      </c>
      <c r="V84" s="42"/>
      <c r="W84" s="63"/>
    </row>
    <row r="85" spans="1:23" ht="41.25" x14ac:dyDescent="0.15">
      <c r="A85" s="75">
        <v>13505</v>
      </c>
      <c r="B85" s="74" t="s">
        <v>576</v>
      </c>
      <c r="C85" s="18" t="s">
        <v>8</v>
      </c>
      <c r="D85" s="120" t="s">
        <v>455</v>
      </c>
      <c r="E85" s="71">
        <f t="shared" si="13"/>
        <v>1265000</v>
      </c>
      <c r="F85" s="71">
        <v>1265000</v>
      </c>
      <c r="G85" s="71" t="s">
        <v>466</v>
      </c>
      <c r="H85" s="71"/>
      <c r="I85" s="71"/>
      <c r="J85" s="71"/>
      <c r="K85" s="128">
        <f t="shared" si="10"/>
        <v>0</v>
      </c>
      <c r="L85" s="128">
        <f t="shared" si="10"/>
        <v>0</v>
      </c>
      <c r="M85" s="42"/>
      <c r="N85" s="128"/>
      <c r="O85" s="128"/>
      <c r="P85" s="128"/>
      <c r="Q85" s="128">
        <f t="shared" si="11"/>
        <v>0</v>
      </c>
      <c r="R85" s="128">
        <f t="shared" si="11"/>
        <v>0</v>
      </c>
      <c r="S85" s="42"/>
      <c r="T85" s="128">
        <f t="shared" si="12"/>
        <v>0</v>
      </c>
      <c r="U85" s="128">
        <f t="shared" si="12"/>
        <v>0</v>
      </c>
      <c r="V85" s="42"/>
      <c r="W85" s="63"/>
    </row>
    <row r="86" spans="1:23" ht="48.75" x14ac:dyDescent="0.15">
      <c r="A86" s="75">
        <v>13506</v>
      </c>
      <c r="B86" s="74" t="s">
        <v>577</v>
      </c>
      <c r="C86" s="18" t="s">
        <v>8</v>
      </c>
      <c r="D86" s="120" t="s">
        <v>455</v>
      </c>
      <c r="E86" s="71">
        <f t="shared" si="13"/>
        <v>0</v>
      </c>
      <c r="F86" s="71">
        <v>0</v>
      </c>
      <c r="G86" s="71" t="s">
        <v>466</v>
      </c>
      <c r="H86" s="71"/>
      <c r="I86" s="71"/>
      <c r="J86" s="18"/>
      <c r="K86" s="128">
        <f t="shared" si="10"/>
        <v>0</v>
      </c>
      <c r="L86" s="128">
        <f t="shared" si="10"/>
        <v>0</v>
      </c>
      <c r="M86" s="42"/>
      <c r="N86" s="128"/>
      <c r="O86" s="128"/>
      <c r="P86" s="128"/>
      <c r="Q86" s="128">
        <f t="shared" si="11"/>
        <v>0</v>
      </c>
      <c r="R86" s="128">
        <f t="shared" si="11"/>
        <v>0</v>
      </c>
      <c r="S86" s="42"/>
      <c r="T86" s="128">
        <f t="shared" si="12"/>
        <v>0</v>
      </c>
      <c r="U86" s="128">
        <f t="shared" si="12"/>
        <v>0</v>
      </c>
      <c r="V86" s="42"/>
      <c r="W86" s="63"/>
    </row>
    <row r="87" spans="1:23" ht="41.25" x14ac:dyDescent="0.15">
      <c r="A87" s="75">
        <v>13507</v>
      </c>
      <c r="B87" s="74" t="s">
        <v>578</v>
      </c>
      <c r="C87" s="18" t="s">
        <v>8</v>
      </c>
      <c r="D87" s="120" t="s">
        <v>614</v>
      </c>
      <c r="E87" s="71">
        <f t="shared" si="13"/>
        <v>69857635</v>
      </c>
      <c r="F87" s="71">
        <v>69857635</v>
      </c>
      <c r="G87" s="71" t="s">
        <v>466</v>
      </c>
      <c r="H87" s="10">
        <v>70000000</v>
      </c>
      <c r="I87" s="10">
        <v>70000000</v>
      </c>
      <c r="J87" s="18"/>
      <c r="K87" s="128">
        <f t="shared" si="10"/>
        <v>73500000</v>
      </c>
      <c r="L87" s="128">
        <f t="shared" si="10"/>
        <v>73500000</v>
      </c>
      <c r="M87" s="42"/>
      <c r="N87" s="10">
        <f>K87-H87</f>
        <v>3500000</v>
      </c>
      <c r="O87" s="10">
        <f>L87-I87</f>
        <v>3500000</v>
      </c>
      <c r="P87" s="128"/>
      <c r="Q87" s="128">
        <f t="shared" si="11"/>
        <v>77175000</v>
      </c>
      <c r="R87" s="128">
        <f t="shared" si="11"/>
        <v>77175000</v>
      </c>
      <c r="S87" s="35"/>
      <c r="T87" s="128">
        <f t="shared" si="12"/>
        <v>81033750</v>
      </c>
      <c r="U87" s="128">
        <f t="shared" si="12"/>
        <v>81033750</v>
      </c>
      <c r="V87" s="42"/>
      <c r="W87" s="63"/>
    </row>
    <row r="88" spans="1:23" ht="102" x14ac:dyDescent="0.15">
      <c r="A88" s="75">
        <v>13508</v>
      </c>
      <c r="B88" s="74" t="s">
        <v>579</v>
      </c>
      <c r="C88" s="18" t="s">
        <v>8</v>
      </c>
      <c r="D88" s="84"/>
      <c r="E88" s="71">
        <f t="shared" si="13"/>
        <v>0</v>
      </c>
      <c r="F88" s="71">
        <v>0</v>
      </c>
      <c r="G88" s="71" t="s">
        <v>466</v>
      </c>
      <c r="H88" s="18"/>
      <c r="I88" s="18"/>
      <c r="J88" s="18"/>
      <c r="K88" s="128">
        <f t="shared" si="10"/>
        <v>0</v>
      </c>
      <c r="L88" s="128">
        <f t="shared" si="10"/>
        <v>0</v>
      </c>
      <c r="M88" s="42"/>
      <c r="N88" s="128"/>
      <c r="O88" s="128"/>
      <c r="P88" s="128"/>
      <c r="Q88" s="128">
        <f t="shared" si="11"/>
        <v>0</v>
      </c>
      <c r="R88" s="128">
        <f t="shared" si="11"/>
        <v>0</v>
      </c>
      <c r="S88" s="42"/>
      <c r="T88" s="128">
        <f t="shared" si="12"/>
        <v>0</v>
      </c>
      <c r="U88" s="128">
        <f t="shared" si="12"/>
        <v>0</v>
      </c>
      <c r="V88" s="42"/>
      <c r="W88" s="63"/>
    </row>
    <row r="89" spans="1:23" ht="12.75" x14ac:dyDescent="0.15">
      <c r="A89" s="75">
        <v>13509</v>
      </c>
      <c r="B89" s="74" t="s">
        <v>580</v>
      </c>
      <c r="C89" s="18" t="s">
        <v>8</v>
      </c>
      <c r="D89" s="84"/>
      <c r="E89" s="71">
        <f t="shared" si="13"/>
        <v>0</v>
      </c>
      <c r="F89" s="71">
        <v>0</v>
      </c>
      <c r="G89" s="71" t="s">
        <v>466</v>
      </c>
      <c r="H89" s="71"/>
      <c r="I89" s="71"/>
      <c r="J89" s="18"/>
      <c r="K89" s="128">
        <f t="shared" si="10"/>
        <v>0</v>
      </c>
      <c r="L89" s="128">
        <f t="shared" si="10"/>
        <v>0</v>
      </c>
      <c r="M89" s="42"/>
      <c r="N89" s="128"/>
      <c r="O89" s="128"/>
      <c r="P89" s="128"/>
      <c r="Q89" s="128">
        <f t="shared" si="11"/>
        <v>0</v>
      </c>
      <c r="R89" s="128">
        <f t="shared" si="11"/>
        <v>0</v>
      </c>
      <c r="S89" s="42"/>
      <c r="T89" s="128">
        <f t="shared" si="12"/>
        <v>0</v>
      </c>
      <c r="U89" s="128">
        <f t="shared" si="12"/>
        <v>0</v>
      </c>
      <c r="V89" s="42"/>
      <c r="W89" s="63"/>
    </row>
    <row r="90" spans="1:23" ht="63.75" x14ac:dyDescent="0.15">
      <c r="A90" s="75">
        <v>13510</v>
      </c>
      <c r="B90" s="74" t="s">
        <v>581</v>
      </c>
      <c r="C90" s="18" t="s">
        <v>8</v>
      </c>
      <c r="D90" s="84"/>
      <c r="E90" s="71">
        <f t="shared" si="13"/>
        <v>0</v>
      </c>
      <c r="F90" s="71">
        <v>0</v>
      </c>
      <c r="G90" s="71" t="s">
        <v>466</v>
      </c>
      <c r="H90" s="18"/>
      <c r="I90" s="18"/>
      <c r="J90" s="18"/>
      <c r="K90" s="128">
        <f t="shared" si="10"/>
        <v>0</v>
      </c>
      <c r="L90" s="128">
        <f t="shared" si="10"/>
        <v>0</v>
      </c>
      <c r="M90" s="42"/>
      <c r="N90" s="128"/>
      <c r="O90" s="128"/>
      <c r="P90" s="128"/>
      <c r="Q90" s="128">
        <f t="shared" si="11"/>
        <v>0</v>
      </c>
      <c r="R90" s="128">
        <f t="shared" si="11"/>
        <v>0</v>
      </c>
      <c r="S90" s="42"/>
      <c r="T90" s="128">
        <f t="shared" si="12"/>
        <v>0</v>
      </c>
      <c r="U90" s="128">
        <f t="shared" si="12"/>
        <v>0</v>
      </c>
      <c r="V90" s="42"/>
      <c r="W90" s="63"/>
    </row>
    <row r="91" spans="1:23" ht="102" x14ac:dyDescent="0.15">
      <c r="A91" s="75">
        <v>13511</v>
      </c>
      <c r="B91" s="74" t="s">
        <v>582</v>
      </c>
      <c r="C91" s="18" t="s">
        <v>8</v>
      </c>
      <c r="D91" s="84"/>
      <c r="E91" s="71">
        <f t="shared" si="13"/>
        <v>0</v>
      </c>
      <c r="F91" s="71">
        <v>0</v>
      </c>
      <c r="G91" s="71" t="s">
        <v>466</v>
      </c>
      <c r="H91" s="18"/>
      <c r="I91" s="18"/>
      <c r="J91" s="18"/>
      <c r="K91" s="128">
        <f t="shared" si="10"/>
        <v>0</v>
      </c>
      <c r="L91" s="128">
        <f t="shared" si="10"/>
        <v>0</v>
      </c>
      <c r="M91" s="42"/>
      <c r="N91" s="128"/>
      <c r="O91" s="128"/>
      <c r="P91" s="128"/>
      <c r="Q91" s="128">
        <f t="shared" si="11"/>
        <v>0</v>
      </c>
      <c r="R91" s="128">
        <f t="shared" si="11"/>
        <v>0</v>
      </c>
      <c r="S91" s="42"/>
      <c r="T91" s="128">
        <f t="shared" si="12"/>
        <v>0</v>
      </c>
      <c r="U91" s="128">
        <f t="shared" si="12"/>
        <v>0</v>
      </c>
      <c r="V91" s="42"/>
      <c r="W91" s="63"/>
    </row>
    <row r="92" spans="1:23" ht="51" x14ac:dyDescent="0.15">
      <c r="A92" s="75">
        <v>13512</v>
      </c>
      <c r="B92" s="74" t="s">
        <v>583</v>
      </c>
      <c r="C92" s="18" t="s">
        <v>8</v>
      </c>
      <c r="D92" s="84"/>
      <c r="E92" s="71">
        <f t="shared" si="13"/>
        <v>0</v>
      </c>
      <c r="F92" s="71">
        <v>0</v>
      </c>
      <c r="G92" s="71" t="s">
        <v>466</v>
      </c>
      <c r="H92" s="71"/>
      <c r="I92" s="71"/>
      <c r="J92" s="18"/>
      <c r="K92" s="128">
        <f t="shared" si="10"/>
        <v>0</v>
      </c>
      <c r="L92" s="128">
        <f t="shared" si="10"/>
        <v>0</v>
      </c>
      <c r="M92" s="42"/>
      <c r="N92" s="128"/>
      <c r="O92" s="128"/>
      <c r="P92" s="128"/>
      <c r="Q92" s="128">
        <f t="shared" si="11"/>
        <v>0</v>
      </c>
      <c r="R92" s="128">
        <f t="shared" si="11"/>
        <v>0</v>
      </c>
      <c r="S92" s="42"/>
      <c r="T92" s="128">
        <f t="shared" si="12"/>
        <v>0</v>
      </c>
      <c r="U92" s="128">
        <f t="shared" si="12"/>
        <v>0</v>
      </c>
      <c r="V92" s="42"/>
      <c r="W92" s="63"/>
    </row>
    <row r="93" spans="1:23" s="6" customFormat="1" ht="48" x14ac:dyDescent="0.15">
      <c r="A93" s="75">
        <v>13513</v>
      </c>
      <c r="B93" s="74" t="s">
        <v>584</v>
      </c>
      <c r="C93" s="14" t="s">
        <v>24</v>
      </c>
      <c r="D93" s="120" t="s">
        <v>616</v>
      </c>
      <c r="E93" s="10">
        <f>SUM(F93,G93)</f>
        <v>121508094</v>
      </c>
      <c r="F93" s="10">
        <v>121508094</v>
      </c>
      <c r="G93" s="10" t="s">
        <v>466</v>
      </c>
      <c r="H93" s="10">
        <v>130600000</v>
      </c>
      <c r="I93" s="10">
        <v>130600000</v>
      </c>
      <c r="J93" s="14"/>
      <c r="K93" s="35">
        <f>H93+H93*5%</f>
        <v>137130000</v>
      </c>
      <c r="L93" s="35">
        <f>I93+I93*5%</f>
        <v>137130000</v>
      </c>
      <c r="M93" s="128"/>
      <c r="N93" s="35">
        <f>K93-H93</f>
        <v>6530000</v>
      </c>
      <c r="O93" s="35">
        <f>L93-I93</f>
        <v>6530000</v>
      </c>
      <c r="P93" s="128"/>
      <c r="Q93" s="35">
        <f t="shared" si="11"/>
        <v>143986500</v>
      </c>
      <c r="R93" s="35">
        <f t="shared" si="11"/>
        <v>143986500</v>
      </c>
      <c r="S93" s="35"/>
      <c r="T93" s="35">
        <f t="shared" si="12"/>
        <v>151185825</v>
      </c>
      <c r="U93" s="35">
        <f t="shared" si="12"/>
        <v>151185825</v>
      </c>
      <c r="V93" s="128"/>
      <c r="W93" s="62"/>
    </row>
    <row r="94" spans="1:23" ht="63.75" x14ac:dyDescent="0.15">
      <c r="A94" s="75">
        <v>13514</v>
      </c>
      <c r="B94" s="74" t="s">
        <v>585</v>
      </c>
      <c r="C94" s="18"/>
      <c r="D94" s="120" t="s">
        <v>615</v>
      </c>
      <c r="E94" s="18">
        <f t="shared" si="13"/>
        <v>9120590</v>
      </c>
      <c r="F94" s="18">
        <v>9120590</v>
      </c>
      <c r="G94" s="18" t="s">
        <v>466</v>
      </c>
      <c r="H94" s="10">
        <v>1100000</v>
      </c>
      <c r="I94" s="10">
        <v>1100000</v>
      </c>
      <c r="J94" s="18"/>
      <c r="K94" s="35">
        <f t="shared" si="10"/>
        <v>1155000</v>
      </c>
      <c r="L94" s="35">
        <f t="shared" si="10"/>
        <v>1155000</v>
      </c>
      <c r="M94" s="42"/>
      <c r="N94" s="35">
        <f>K94-I94</f>
        <v>55000</v>
      </c>
      <c r="O94" s="35">
        <f>L94-I94</f>
        <v>55000</v>
      </c>
      <c r="P94" s="128"/>
      <c r="Q94" s="35">
        <f t="shared" si="11"/>
        <v>1212750</v>
      </c>
      <c r="R94" s="35">
        <f t="shared" si="11"/>
        <v>1212750</v>
      </c>
      <c r="S94" s="42"/>
      <c r="T94" s="35">
        <f t="shared" si="12"/>
        <v>1273387.5</v>
      </c>
      <c r="U94" s="35">
        <f t="shared" si="12"/>
        <v>1273387.5</v>
      </c>
      <c r="V94" s="42"/>
      <c r="W94" s="63"/>
    </row>
    <row r="95" spans="1:23" ht="102" x14ac:dyDescent="0.15">
      <c r="A95" s="75">
        <v>13515</v>
      </c>
      <c r="B95" s="74" t="s">
        <v>586</v>
      </c>
      <c r="C95" s="18" t="s">
        <v>8</v>
      </c>
      <c r="D95" s="120" t="s">
        <v>455</v>
      </c>
      <c r="E95" s="18">
        <f t="shared" si="13"/>
        <v>0</v>
      </c>
      <c r="F95" s="18">
        <v>0</v>
      </c>
      <c r="G95" s="18" t="s">
        <v>466</v>
      </c>
      <c r="H95" s="18"/>
      <c r="I95" s="18"/>
      <c r="J95" s="18"/>
      <c r="K95" s="128">
        <f t="shared" si="10"/>
        <v>0</v>
      </c>
      <c r="L95" s="128">
        <f t="shared" si="10"/>
        <v>0</v>
      </c>
      <c r="M95" s="42"/>
      <c r="N95" s="128"/>
      <c r="O95" s="128"/>
      <c r="P95" s="128"/>
      <c r="Q95" s="128">
        <f t="shared" si="11"/>
        <v>0</v>
      </c>
      <c r="R95" s="128">
        <f t="shared" si="11"/>
        <v>0</v>
      </c>
      <c r="S95" s="42"/>
      <c r="T95" s="128">
        <f t="shared" si="12"/>
        <v>0</v>
      </c>
      <c r="U95" s="128">
        <f t="shared" si="12"/>
        <v>0</v>
      </c>
      <c r="V95" s="42"/>
      <c r="W95" s="63"/>
    </row>
    <row r="96" spans="1:23" ht="63.75" x14ac:dyDescent="0.15">
      <c r="A96" s="75">
        <v>13516</v>
      </c>
      <c r="B96" s="74" t="s">
        <v>587</v>
      </c>
      <c r="C96" s="18" t="s">
        <v>8</v>
      </c>
      <c r="D96" s="84"/>
      <c r="E96" s="18">
        <f t="shared" si="13"/>
        <v>0</v>
      </c>
      <c r="F96" s="18">
        <v>0</v>
      </c>
      <c r="G96" s="18" t="s">
        <v>466</v>
      </c>
      <c r="H96" s="18"/>
      <c r="I96" s="18"/>
      <c r="J96" s="18"/>
      <c r="K96" s="128">
        <f t="shared" si="10"/>
        <v>0</v>
      </c>
      <c r="L96" s="128">
        <f t="shared" si="10"/>
        <v>0</v>
      </c>
      <c r="M96" s="42"/>
      <c r="N96" s="128"/>
      <c r="O96" s="128"/>
      <c r="P96" s="128"/>
      <c r="Q96" s="128">
        <f t="shared" si="11"/>
        <v>0</v>
      </c>
      <c r="R96" s="128">
        <f t="shared" si="11"/>
        <v>0</v>
      </c>
      <c r="S96" s="42"/>
      <c r="T96" s="128">
        <f t="shared" si="12"/>
        <v>0</v>
      </c>
      <c r="U96" s="128">
        <f t="shared" si="12"/>
        <v>0</v>
      </c>
      <c r="V96" s="42"/>
      <c r="W96" s="63"/>
    </row>
    <row r="97" spans="1:23" s="6" customFormat="1" ht="102" x14ac:dyDescent="0.15">
      <c r="A97" s="75">
        <v>13517</v>
      </c>
      <c r="B97" s="74" t="s">
        <v>588</v>
      </c>
      <c r="C97" s="14" t="s">
        <v>25</v>
      </c>
      <c r="D97" s="84"/>
      <c r="E97" s="18">
        <f t="shared" si="13"/>
        <v>0</v>
      </c>
      <c r="F97" s="18">
        <v>0</v>
      </c>
      <c r="G97" s="18" t="s">
        <v>466</v>
      </c>
      <c r="H97" s="18"/>
      <c r="I97" s="18"/>
      <c r="J97" s="14"/>
      <c r="K97" s="128">
        <f t="shared" si="10"/>
        <v>0</v>
      </c>
      <c r="L97" s="128">
        <f t="shared" si="10"/>
        <v>0</v>
      </c>
      <c r="M97" s="128"/>
      <c r="N97" s="128"/>
      <c r="O97" s="128"/>
      <c r="P97" s="128"/>
      <c r="Q97" s="128">
        <f t="shared" si="11"/>
        <v>0</v>
      </c>
      <c r="R97" s="128">
        <f t="shared" si="11"/>
        <v>0</v>
      </c>
      <c r="S97" s="128"/>
      <c r="T97" s="128">
        <f t="shared" si="12"/>
        <v>0</v>
      </c>
      <c r="U97" s="128">
        <f t="shared" si="12"/>
        <v>0</v>
      </c>
      <c r="V97" s="128"/>
      <c r="W97" s="62"/>
    </row>
    <row r="98" spans="1:23" ht="25.5" x14ac:dyDescent="0.15">
      <c r="A98" s="75">
        <v>13518</v>
      </c>
      <c r="B98" s="74" t="s">
        <v>589</v>
      </c>
      <c r="C98" s="18"/>
      <c r="D98" s="84"/>
      <c r="E98" s="18">
        <f t="shared" si="13"/>
        <v>0</v>
      </c>
      <c r="F98" s="18">
        <v>0</v>
      </c>
      <c r="G98" s="18" t="s">
        <v>466</v>
      </c>
      <c r="H98" s="18"/>
      <c r="I98" s="18"/>
      <c r="J98" s="18"/>
      <c r="K98" s="128">
        <f t="shared" si="10"/>
        <v>0</v>
      </c>
      <c r="L98" s="128">
        <f t="shared" si="10"/>
        <v>0</v>
      </c>
      <c r="M98" s="42"/>
      <c r="N98" s="128"/>
      <c r="O98" s="128"/>
      <c r="P98" s="128"/>
      <c r="Q98" s="128">
        <f t="shared" si="11"/>
        <v>0</v>
      </c>
      <c r="R98" s="128">
        <f t="shared" si="11"/>
        <v>0</v>
      </c>
      <c r="S98" s="42"/>
      <c r="T98" s="128">
        <f t="shared" si="12"/>
        <v>0</v>
      </c>
      <c r="U98" s="128">
        <f t="shared" si="12"/>
        <v>0</v>
      </c>
      <c r="V98" s="42"/>
      <c r="W98" s="63"/>
    </row>
    <row r="99" spans="1:23" ht="25.5" x14ac:dyDescent="0.15">
      <c r="A99" s="75">
        <v>13519</v>
      </c>
      <c r="B99" s="74" t="s">
        <v>590</v>
      </c>
      <c r="C99" s="18" t="s">
        <v>8</v>
      </c>
      <c r="D99" s="84"/>
      <c r="E99" s="18">
        <f t="shared" si="13"/>
        <v>0</v>
      </c>
      <c r="F99" s="18">
        <v>0</v>
      </c>
      <c r="G99" s="18" t="s">
        <v>466</v>
      </c>
      <c r="H99" s="18"/>
      <c r="I99" s="18"/>
      <c r="J99" s="18"/>
      <c r="K99" s="128">
        <f t="shared" si="10"/>
        <v>0</v>
      </c>
      <c r="L99" s="128">
        <f t="shared" si="10"/>
        <v>0</v>
      </c>
      <c r="M99" s="42"/>
      <c r="N99" s="128"/>
      <c r="O99" s="128"/>
      <c r="P99" s="128"/>
      <c r="Q99" s="128">
        <f t="shared" si="11"/>
        <v>0</v>
      </c>
      <c r="R99" s="128">
        <f t="shared" si="11"/>
        <v>0</v>
      </c>
      <c r="S99" s="42"/>
      <c r="T99" s="128">
        <f t="shared" si="12"/>
        <v>0</v>
      </c>
      <c r="U99" s="128">
        <f t="shared" si="12"/>
        <v>0</v>
      </c>
      <c r="V99" s="42"/>
      <c r="W99" s="63"/>
    </row>
    <row r="100" spans="1:23" s="6" customFormat="1" ht="41.25" x14ac:dyDescent="0.15">
      <c r="A100" s="75">
        <v>13520</v>
      </c>
      <c r="B100" s="74" t="s">
        <v>591</v>
      </c>
      <c r="C100" s="14" t="s">
        <v>26</v>
      </c>
      <c r="D100" s="120" t="s">
        <v>455</v>
      </c>
      <c r="E100" s="70">
        <f t="shared" si="13"/>
        <v>0</v>
      </c>
      <c r="F100" s="70">
        <v>0</v>
      </c>
      <c r="G100" s="70" t="s">
        <v>466</v>
      </c>
      <c r="H100" s="70"/>
      <c r="I100" s="70"/>
      <c r="J100" s="70"/>
      <c r="K100" s="128">
        <f t="shared" si="10"/>
        <v>0</v>
      </c>
      <c r="L100" s="128">
        <f t="shared" si="10"/>
        <v>0</v>
      </c>
      <c r="M100" s="128"/>
      <c r="N100" s="128"/>
      <c r="O100" s="128"/>
      <c r="P100" s="128"/>
      <c r="Q100" s="128">
        <f t="shared" si="11"/>
        <v>0</v>
      </c>
      <c r="R100" s="128">
        <f t="shared" si="11"/>
        <v>0</v>
      </c>
      <c r="S100" s="128"/>
      <c r="T100" s="128">
        <f t="shared" si="12"/>
        <v>0</v>
      </c>
      <c r="U100" s="128">
        <f t="shared" si="12"/>
        <v>0</v>
      </c>
      <c r="V100" s="128"/>
      <c r="W100" s="62"/>
    </row>
    <row r="101" spans="1:23" ht="51" x14ac:dyDescent="0.15">
      <c r="A101" s="75">
        <v>1352</v>
      </c>
      <c r="B101" s="74" t="s">
        <v>592</v>
      </c>
      <c r="C101" s="18"/>
      <c r="E101" s="69">
        <f t="shared" si="13"/>
        <v>15244600</v>
      </c>
      <c r="F101" s="69">
        <v>15244600</v>
      </c>
      <c r="G101" s="71" t="s">
        <v>466</v>
      </c>
      <c r="H101" s="69">
        <v>16000000</v>
      </c>
      <c r="I101" s="69">
        <v>16000000</v>
      </c>
      <c r="J101" s="71"/>
      <c r="K101" s="128">
        <f t="shared" si="10"/>
        <v>16800000</v>
      </c>
      <c r="L101" s="128">
        <f t="shared" si="10"/>
        <v>16800000</v>
      </c>
      <c r="M101" s="42"/>
      <c r="N101" s="128">
        <f>K101-H101</f>
        <v>800000</v>
      </c>
      <c r="O101" s="128">
        <f>L101-I101</f>
        <v>800000</v>
      </c>
      <c r="P101" s="128"/>
      <c r="Q101" s="128">
        <f t="shared" si="11"/>
        <v>17640000</v>
      </c>
      <c r="R101" s="128">
        <f t="shared" si="11"/>
        <v>17640000</v>
      </c>
      <c r="S101" s="42"/>
      <c r="T101" s="128">
        <f t="shared" si="12"/>
        <v>18522000</v>
      </c>
      <c r="U101" s="128">
        <f t="shared" si="12"/>
        <v>18522000</v>
      </c>
      <c r="V101" s="42"/>
      <c r="W101" s="63"/>
    </row>
    <row r="102" spans="1:23" ht="72.75" x14ac:dyDescent="0.15">
      <c r="A102" s="75">
        <v>1353</v>
      </c>
      <c r="B102" s="74" t="s">
        <v>593</v>
      </c>
      <c r="C102" s="18"/>
      <c r="D102" s="120" t="s">
        <v>455</v>
      </c>
      <c r="E102" s="71">
        <f t="shared" si="13"/>
        <v>0</v>
      </c>
      <c r="F102" s="71">
        <v>0</v>
      </c>
      <c r="G102" s="71" t="s">
        <v>466</v>
      </c>
      <c r="H102" s="71"/>
      <c r="I102" s="71"/>
      <c r="J102" s="70"/>
      <c r="K102" s="128">
        <f t="shared" si="10"/>
        <v>0</v>
      </c>
      <c r="L102" s="128">
        <f t="shared" si="10"/>
        <v>0</v>
      </c>
      <c r="M102" s="42"/>
      <c r="N102" s="128"/>
      <c r="O102" s="128"/>
      <c r="P102" s="128"/>
      <c r="Q102" s="128">
        <f t="shared" si="11"/>
        <v>0</v>
      </c>
      <c r="R102" s="128">
        <f t="shared" si="11"/>
        <v>0</v>
      </c>
      <c r="S102" s="42"/>
      <c r="T102" s="128">
        <f t="shared" si="12"/>
        <v>0</v>
      </c>
      <c r="U102" s="128">
        <f t="shared" si="12"/>
        <v>0</v>
      </c>
      <c r="V102" s="42"/>
      <c r="W102" s="63"/>
    </row>
    <row r="103" spans="1:23" s="6" customFormat="1" ht="41.25" x14ac:dyDescent="0.15">
      <c r="A103" s="75">
        <v>1360</v>
      </c>
      <c r="B103" s="74" t="s">
        <v>594</v>
      </c>
      <c r="C103" s="14" t="s">
        <v>27</v>
      </c>
      <c r="D103" s="120" t="s">
        <v>455</v>
      </c>
      <c r="E103" s="73">
        <f>SUM(E104,E105)</f>
        <v>8270000</v>
      </c>
      <c r="F103" s="73">
        <f>SUM(F104,F105)</f>
        <v>8270000</v>
      </c>
      <c r="G103" s="71" t="s">
        <v>466</v>
      </c>
      <c r="H103" s="14">
        <f>H104</f>
        <v>5000</v>
      </c>
      <c r="I103" s="14">
        <f>I104</f>
        <v>5000</v>
      </c>
      <c r="J103" s="14"/>
      <c r="K103" s="128">
        <f t="shared" si="10"/>
        <v>5250</v>
      </c>
      <c r="L103" s="128">
        <f t="shared" si="10"/>
        <v>5250</v>
      </c>
      <c r="M103" s="128"/>
      <c r="N103" s="128">
        <f>L103-I103</f>
        <v>250</v>
      </c>
      <c r="O103" s="128">
        <f>L103-I103</f>
        <v>250</v>
      </c>
      <c r="P103" s="128"/>
      <c r="Q103" s="128">
        <f t="shared" si="11"/>
        <v>5512.5</v>
      </c>
      <c r="R103" s="128">
        <f t="shared" si="11"/>
        <v>5512.5</v>
      </c>
      <c r="S103" s="128"/>
      <c r="T103" s="128">
        <f t="shared" si="12"/>
        <v>5788.125</v>
      </c>
      <c r="U103" s="128">
        <f t="shared" si="12"/>
        <v>5788.125</v>
      </c>
      <c r="V103" s="128"/>
      <c r="W103" s="62"/>
    </row>
    <row r="104" spans="1:23" ht="63.75" x14ac:dyDescent="0.15">
      <c r="A104" s="75">
        <v>1361</v>
      </c>
      <c r="B104" s="74" t="s">
        <v>595</v>
      </c>
      <c r="C104" s="18"/>
      <c r="D104" s="84"/>
      <c r="E104" s="71">
        <f>SUM(F104,G104)</f>
        <v>8270000</v>
      </c>
      <c r="F104" s="71">
        <v>8270000</v>
      </c>
      <c r="G104" s="71" t="s">
        <v>466</v>
      </c>
      <c r="H104" s="10">
        <v>5000</v>
      </c>
      <c r="I104" s="10">
        <v>5000</v>
      </c>
      <c r="J104" s="18"/>
      <c r="K104" s="128">
        <f t="shared" si="10"/>
        <v>5250</v>
      </c>
      <c r="L104" s="128">
        <f t="shared" si="10"/>
        <v>5250</v>
      </c>
      <c r="M104" s="42"/>
      <c r="N104" s="35">
        <f>K104-I104</f>
        <v>250</v>
      </c>
      <c r="O104" s="35">
        <f>L104-I104</f>
        <v>250</v>
      </c>
      <c r="P104" s="128"/>
      <c r="Q104" s="128">
        <f t="shared" si="11"/>
        <v>5512.5</v>
      </c>
      <c r="R104" s="128">
        <f t="shared" si="11"/>
        <v>5512.5</v>
      </c>
      <c r="S104" s="42"/>
      <c r="T104" s="128">
        <f t="shared" si="12"/>
        <v>5788.125</v>
      </c>
      <c r="U104" s="128">
        <f t="shared" si="12"/>
        <v>5788.125</v>
      </c>
      <c r="V104" s="42"/>
      <c r="W104" s="63"/>
    </row>
    <row r="105" spans="1:23" ht="51" x14ac:dyDescent="0.15">
      <c r="A105" s="75">
        <v>1362</v>
      </c>
      <c r="B105" s="143" t="s">
        <v>596</v>
      </c>
      <c r="C105" s="18" t="s">
        <v>8</v>
      </c>
      <c r="D105" s="84"/>
      <c r="E105" s="71">
        <f>SUM(F105,G105)</f>
        <v>0</v>
      </c>
      <c r="F105" s="71">
        <v>0</v>
      </c>
      <c r="G105" s="71" t="s">
        <v>466</v>
      </c>
      <c r="H105" s="18"/>
      <c r="I105" s="18"/>
      <c r="J105" s="18"/>
      <c r="K105" s="128">
        <f t="shared" si="10"/>
        <v>0</v>
      </c>
      <c r="L105" s="128">
        <f t="shared" si="10"/>
        <v>0</v>
      </c>
      <c r="M105" s="42"/>
      <c r="N105" s="128"/>
      <c r="O105" s="128"/>
      <c r="P105" s="128"/>
      <c r="Q105" s="128">
        <f t="shared" si="11"/>
        <v>0</v>
      </c>
      <c r="R105" s="128">
        <f t="shared" si="11"/>
        <v>0</v>
      </c>
      <c r="S105" s="42"/>
      <c r="T105" s="128">
        <f t="shared" si="12"/>
        <v>0</v>
      </c>
      <c r="U105" s="128">
        <f t="shared" si="12"/>
        <v>0</v>
      </c>
      <c r="V105" s="42"/>
      <c r="W105" s="63"/>
    </row>
    <row r="106" spans="1:23" ht="25.5" x14ac:dyDescent="0.15">
      <c r="A106" s="75">
        <v>1370</v>
      </c>
      <c r="B106" s="143" t="s">
        <v>597</v>
      </c>
      <c r="C106" s="18" t="s">
        <v>8</v>
      </c>
      <c r="E106" s="71">
        <f>SUM(E107,E108)</f>
        <v>0</v>
      </c>
      <c r="F106" s="71">
        <f>SUM(F107,F108)</f>
        <v>0</v>
      </c>
      <c r="G106" s="71" t="s">
        <v>466</v>
      </c>
      <c r="H106" s="18"/>
      <c r="I106" s="18"/>
      <c r="J106" s="18"/>
      <c r="K106" s="128">
        <f t="shared" si="10"/>
        <v>0</v>
      </c>
      <c r="L106" s="128">
        <f t="shared" si="10"/>
        <v>0</v>
      </c>
      <c r="M106" s="42"/>
      <c r="N106" s="128"/>
      <c r="O106" s="128"/>
      <c r="P106" s="128"/>
      <c r="Q106" s="128">
        <f t="shared" si="11"/>
        <v>0</v>
      </c>
      <c r="R106" s="128">
        <f t="shared" si="11"/>
        <v>0</v>
      </c>
      <c r="S106" s="42"/>
      <c r="T106" s="128">
        <f t="shared" si="12"/>
        <v>0</v>
      </c>
      <c r="U106" s="128">
        <f t="shared" si="12"/>
        <v>0</v>
      </c>
      <c r="V106" s="42"/>
      <c r="W106" s="63"/>
    </row>
    <row r="107" spans="1:23" ht="90" thickBot="1" x14ac:dyDescent="0.2">
      <c r="A107" s="75">
        <v>1371</v>
      </c>
      <c r="B107" s="143" t="s">
        <v>598</v>
      </c>
      <c r="C107" s="18" t="s">
        <v>8</v>
      </c>
      <c r="D107" s="142" t="s">
        <v>455</v>
      </c>
      <c r="E107" s="126">
        <f>SUM(F107,G107)</f>
        <v>0</v>
      </c>
      <c r="F107" s="126">
        <v>0</v>
      </c>
      <c r="G107" s="126" t="s">
        <v>466</v>
      </c>
      <c r="H107" s="127"/>
      <c r="I107" s="127"/>
      <c r="J107" s="127"/>
      <c r="K107" s="128">
        <f t="shared" si="10"/>
        <v>0</v>
      </c>
      <c r="L107" s="128">
        <f t="shared" si="10"/>
        <v>0</v>
      </c>
      <c r="M107" s="51"/>
      <c r="N107" s="138"/>
      <c r="O107" s="138"/>
      <c r="P107" s="138"/>
      <c r="Q107" s="128">
        <f t="shared" si="11"/>
        <v>0</v>
      </c>
      <c r="R107" s="128">
        <f t="shared" si="11"/>
        <v>0</v>
      </c>
      <c r="S107" s="51"/>
      <c r="T107" s="128">
        <f t="shared" si="12"/>
        <v>0</v>
      </c>
      <c r="U107" s="128">
        <f t="shared" si="12"/>
        <v>0</v>
      </c>
      <c r="V107" s="139"/>
      <c r="W107" s="64"/>
    </row>
    <row r="108" spans="1:23" ht="89.25" x14ac:dyDescent="0.15">
      <c r="A108" s="75">
        <v>1372</v>
      </c>
      <c r="B108" s="143" t="s">
        <v>599</v>
      </c>
      <c r="C108" s="18"/>
      <c r="D108" s="84"/>
      <c r="E108" s="71">
        <f>SUM(F108,G108)</f>
        <v>0</v>
      </c>
      <c r="F108" s="71">
        <v>0</v>
      </c>
      <c r="G108" s="71" t="s">
        <v>466</v>
      </c>
      <c r="H108" s="18"/>
      <c r="I108" s="42"/>
      <c r="J108" s="42"/>
      <c r="K108" s="128">
        <f t="shared" si="10"/>
        <v>0</v>
      </c>
      <c r="L108" s="128">
        <f t="shared" si="10"/>
        <v>0</v>
      </c>
      <c r="M108" s="42"/>
      <c r="N108" s="42"/>
      <c r="O108" s="42"/>
      <c r="P108" s="42"/>
      <c r="Q108" s="128">
        <f t="shared" si="11"/>
        <v>0</v>
      </c>
      <c r="R108" s="128">
        <f t="shared" si="11"/>
        <v>0</v>
      </c>
      <c r="S108" s="42"/>
      <c r="T108" s="128">
        <f t="shared" si="12"/>
        <v>0</v>
      </c>
      <c r="U108" s="128">
        <f t="shared" si="12"/>
        <v>0</v>
      </c>
      <c r="V108" s="141"/>
    </row>
    <row r="109" spans="1:23" ht="25.5" x14ac:dyDescent="0.15">
      <c r="A109" s="75">
        <v>1380</v>
      </c>
      <c r="B109" s="143" t="s">
        <v>600</v>
      </c>
      <c r="C109" s="18"/>
      <c r="D109" s="84"/>
      <c r="E109" s="73">
        <f>SUM(E110,E111)</f>
        <v>60033936</v>
      </c>
      <c r="F109" s="73" t="s">
        <v>466</v>
      </c>
      <c r="G109" s="73">
        <f>SUM(G110,G111)</f>
        <v>60033936</v>
      </c>
      <c r="H109" s="30">
        <f>H111</f>
        <v>72012000</v>
      </c>
      <c r="I109" s="30">
        <f>I111</f>
        <v>72012000</v>
      </c>
      <c r="J109" s="42"/>
      <c r="K109" s="128">
        <f>H109+H109*5%</f>
        <v>75612600</v>
      </c>
      <c r="L109" s="128">
        <f t="shared" si="10"/>
        <v>75612600</v>
      </c>
      <c r="M109" s="42"/>
      <c r="N109" s="42">
        <v>75000000</v>
      </c>
      <c r="O109" s="42">
        <v>75000000</v>
      </c>
      <c r="P109" s="42"/>
      <c r="Q109" s="128">
        <f t="shared" si="11"/>
        <v>79393230</v>
      </c>
      <c r="R109" s="128">
        <f t="shared" si="11"/>
        <v>79393230</v>
      </c>
      <c r="S109" s="42"/>
      <c r="T109" s="128">
        <f t="shared" si="12"/>
        <v>83362891.5</v>
      </c>
      <c r="U109" s="128">
        <f t="shared" si="12"/>
        <v>83362891.5</v>
      </c>
      <c r="V109" s="141"/>
    </row>
    <row r="110" spans="1:23" ht="89.25" x14ac:dyDescent="0.15">
      <c r="A110" s="75">
        <v>1381</v>
      </c>
      <c r="B110" s="143" t="s">
        <v>601</v>
      </c>
      <c r="C110" s="18"/>
      <c r="D110" s="84"/>
      <c r="E110" s="71">
        <f>SUM(F110,G110)</f>
        <v>0</v>
      </c>
      <c r="F110" s="71" t="s">
        <v>466</v>
      </c>
      <c r="G110" s="71">
        <v>0</v>
      </c>
      <c r="H110" s="18"/>
      <c r="I110" s="42"/>
      <c r="J110" s="42"/>
      <c r="K110" s="128">
        <f t="shared" si="10"/>
        <v>0</v>
      </c>
      <c r="L110" s="128">
        <f t="shared" si="10"/>
        <v>0</v>
      </c>
      <c r="M110" s="42"/>
      <c r="N110" s="42"/>
      <c r="O110" s="42"/>
      <c r="P110" s="42"/>
      <c r="Q110" s="128">
        <f t="shared" si="11"/>
        <v>0</v>
      </c>
      <c r="R110" s="128">
        <f t="shared" si="11"/>
        <v>0</v>
      </c>
      <c r="S110" s="42"/>
      <c r="T110" s="128">
        <f t="shared" si="12"/>
        <v>0</v>
      </c>
      <c r="U110" s="128">
        <f t="shared" si="12"/>
        <v>0</v>
      </c>
      <c r="V110" s="141"/>
    </row>
    <row r="111" spans="1:23" ht="89.25" x14ac:dyDescent="0.15">
      <c r="A111" s="75">
        <v>1382</v>
      </c>
      <c r="B111" s="143" t="s">
        <v>602</v>
      </c>
      <c r="C111" s="84"/>
      <c r="D111" s="84"/>
      <c r="E111" s="71">
        <f>SUM(F111,G111)</f>
        <v>60033936</v>
      </c>
      <c r="F111" s="71" t="s">
        <v>466</v>
      </c>
      <c r="G111" s="71">
        <v>60033936</v>
      </c>
      <c r="H111" s="18">
        <v>72012000</v>
      </c>
      <c r="I111" s="18">
        <v>72012000</v>
      </c>
      <c r="J111" s="88"/>
      <c r="K111" s="128">
        <f t="shared" si="10"/>
        <v>75612600</v>
      </c>
      <c r="L111" s="128">
        <f t="shared" si="10"/>
        <v>75612600</v>
      </c>
      <c r="M111" s="88"/>
      <c r="N111" s="88"/>
      <c r="O111" s="88"/>
      <c r="P111" s="88"/>
      <c r="Q111" s="128">
        <f t="shared" si="11"/>
        <v>79393230</v>
      </c>
      <c r="R111" s="128">
        <f t="shared" si="11"/>
        <v>79393230</v>
      </c>
      <c r="S111" s="88"/>
      <c r="T111" s="128">
        <f t="shared" si="12"/>
        <v>83362891.5</v>
      </c>
      <c r="U111" s="128">
        <f t="shared" si="12"/>
        <v>83362891.5</v>
      </c>
      <c r="V111" s="141"/>
    </row>
    <row r="112" spans="1:23" ht="25.5" x14ac:dyDescent="0.15">
      <c r="A112" s="75">
        <v>1390</v>
      </c>
      <c r="B112" s="143" t="s">
        <v>603</v>
      </c>
      <c r="C112" s="84"/>
      <c r="D112" s="84"/>
      <c r="E112" s="73">
        <f>SUM(E113,E115)</f>
        <v>10164428</v>
      </c>
      <c r="F112" s="73">
        <f>SUM(F113:F115)</f>
        <v>10164428</v>
      </c>
      <c r="G112" s="73">
        <f>SUM(G113:G115)</f>
        <v>175000000</v>
      </c>
      <c r="H112" s="84"/>
      <c r="I112" s="88"/>
      <c r="J112" s="88"/>
      <c r="K112" s="128">
        <f t="shared" si="10"/>
        <v>0</v>
      </c>
      <c r="L112" s="128">
        <f t="shared" si="10"/>
        <v>0</v>
      </c>
      <c r="M112" s="88"/>
      <c r="N112" s="88"/>
      <c r="O112" s="88"/>
      <c r="P112" s="88"/>
      <c r="Q112" s="128">
        <f t="shared" si="11"/>
        <v>0</v>
      </c>
      <c r="R112" s="128">
        <f t="shared" si="11"/>
        <v>0</v>
      </c>
      <c r="S112" s="88"/>
      <c r="T112" s="128">
        <f t="shared" si="12"/>
        <v>0</v>
      </c>
      <c r="U112" s="128">
        <f t="shared" si="12"/>
        <v>0</v>
      </c>
      <c r="V112" s="141"/>
    </row>
    <row r="113" spans="1:22" ht="25.5" x14ac:dyDescent="0.15">
      <c r="A113" s="75">
        <v>1391</v>
      </c>
      <c r="B113" s="143" t="s">
        <v>604</v>
      </c>
      <c r="C113" s="84"/>
      <c r="D113" s="84"/>
      <c r="E113" s="71">
        <f>SUM(F113,G113)</f>
        <v>0</v>
      </c>
      <c r="F113" s="71" t="s">
        <v>466</v>
      </c>
      <c r="G113" s="71">
        <v>0</v>
      </c>
      <c r="H113" s="84"/>
      <c r="I113" s="88"/>
      <c r="J113" s="88"/>
      <c r="K113" s="128">
        <f t="shared" si="10"/>
        <v>0</v>
      </c>
      <c r="L113" s="128">
        <f t="shared" si="10"/>
        <v>0</v>
      </c>
      <c r="M113" s="88"/>
      <c r="N113" s="88"/>
      <c r="O113" s="88"/>
      <c r="P113" s="88"/>
      <c r="Q113" s="128">
        <f t="shared" si="11"/>
        <v>0</v>
      </c>
      <c r="R113" s="128">
        <f t="shared" si="11"/>
        <v>0</v>
      </c>
      <c r="S113" s="88"/>
      <c r="T113" s="128">
        <f t="shared" si="12"/>
        <v>0</v>
      </c>
      <c r="U113" s="128">
        <f t="shared" si="12"/>
        <v>0</v>
      </c>
      <c r="V113" s="141"/>
    </row>
    <row r="114" spans="1:22" ht="38.25" x14ac:dyDescent="0.15">
      <c r="A114" s="75">
        <v>1392</v>
      </c>
      <c r="B114" s="143" t="s">
        <v>605</v>
      </c>
      <c r="C114" s="84"/>
      <c r="D114" s="84"/>
      <c r="E114" s="71">
        <f>SUM(F114,G114)</f>
        <v>175000000</v>
      </c>
      <c r="F114" s="71" t="s">
        <v>466</v>
      </c>
      <c r="G114" s="71">
        <v>175000000</v>
      </c>
      <c r="H114" s="84"/>
      <c r="I114" s="88"/>
      <c r="J114" s="88"/>
      <c r="K114" s="128">
        <f t="shared" si="10"/>
        <v>0</v>
      </c>
      <c r="L114" s="128">
        <f t="shared" si="10"/>
        <v>0</v>
      </c>
      <c r="M114" s="88"/>
      <c r="N114" s="88"/>
      <c r="O114" s="88"/>
      <c r="P114" s="88"/>
      <c r="Q114" s="128">
        <f t="shared" si="11"/>
        <v>0</v>
      </c>
      <c r="R114" s="128">
        <f t="shared" si="11"/>
        <v>0</v>
      </c>
      <c r="S114" s="88"/>
      <c r="T114" s="128">
        <f t="shared" si="12"/>
        <v>0</v>
      </c>
      <c r="U114" s="128">
        <f t="shared" si="12"/>
        <v>0</v>
      </c>
      <c r="V114" s="141"/>
    </row>
    <row r="115" spans="1:22" ht="38.25" x14ac:dyDescent="0.15">
      <c r="A115" s="75">
        <v>1393</v>
      </c>
      <c r="B115" s="143" t="s">
        <v>606</v>
      </c>
      <c r="C115" s="84"/>
      <c r="D115" s="84"/>
      <c r="E115" s="71">
        <f>SUM(F115,G115)</f>
        <v>10164428</v>
      </c>
      <c r="F115" s="71">
        <v>10164428</v>
      </c>
      <c r="G115" s="71">
        <v>0</v>
      </c>
      <c r="H115" s="84"/>
      <c r="I115" s="88"/>
      <c r="J115" s="88"/>
      <c r="K115" s="128">
        <f t="shared" si="10"/>
        <v>0</v>
      </c>
      <c r="L115" s="128">
        <f t="shared" si="10"/>
        <v>0</v>
      </c>
      <c r="M115" s="88"/>
      <c r="N115" s="88"/>
      <c r="O115" s="88"/>
      <c r="P115" s="88"/>
      <c r="Q115" s="128">
        <f t="shared" si="11"/>
        <v>0</v>
      </c>
      <c r="R115" s="128">
        <f t="shared" si="11"/>
        <v>0</v>
      </c>
      <c r="S115" s="88"/>
      <c r="T115" s="128">
        <f t="shared" si="12"/>
        <v>0</v>
      </c>
      <c r="U115" s="128">
        <f t="shared" si="12"/>
        <v>0</v>
      </c>
      <c r="V115" s="141"/>
    </row>
  </sheetData>
  <mergeCells count="24">
    <mergeCell ref="W6:W7"/>
    <mergeCell ref="D5:D7"/>
    <mergeCell ref="N6:N7"/>
    <mergeCell ref="O6:P6"/>
    <mergeCell ref="Q6:Q7"/>
    <mergeCell ref="R6:S6"/>
    <mergeCell ref="T6:T7"/>
    <mergeCell ref="U6:V6"/>
    <mergeCell ref="E6:E7"/>
    <mergeCell ref="F6:G6"/>
    <mergeCell ref="A3:V3"/>
    <mergeCell ref="A5:A7"/>
    <mergeCell ref="B5:B7"/>
    <mergeCell ref="C5:C7"/>
    <mergeCell ref="E5:G5"/>
    <mergeCell ref="H5:J5"/>
    <mergeCell ref="K5:M5"/>
    <mergeCell ref="N5:P5"/>
    <mergeCell ref="Q5:S5"/>
    <mergeCell ref="T5:V5"/>
    <mergeCell ref="H6:H7"/>
    <mergeCell ref="I6:J6"/>
    <mergeCell ref="K6:K7"/>
    <mergeCell ref="L6:M6"/>
  </mergeCells>
  <pageMargins left="0.25" right="0.25" top="0.75" bottom="0.75" header="0.3" footer="0.3"/>
  <pageSetup paperSize="9" scale="89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09"/>
  <sheetViews>
    <sheetView tabSelected="1" view="pageBreakPreview" zoomScaleNormal="117" zoomScaleSheetLayoutView="100" workbookViewId="0">
      <selection activeCell="F160" sqref="F160:H161"/>
    </sheetView>
  </sheetViews>
  <sheetFormatPr defaultColWidth="9.1640625" defaultRowHeight="10.5" x14ac:dyDescent="0.15"/>
  <cols>
    <col min="1" max="1" width="10.33203125" style="2" customWidth="1"/>
    <col min="2" max="2" width="7" style="2" bestFit="1" customWidth="1"/>
    <col min="3" max="3" width="6.33203125" style="2" bestFit="1" customWidth="1"/>
    <col min="4" max="4" width="5" style="2" bestFit="1" customWidth="1"/>
    <col min="5" max="5" width="51.83203125" style="3" customWidth="1"/>
    <col min="6" max="6" width="26.1640625" style="3" customWidth="1"/>
    <col min="7" max="7" width="21.5" style="3" customWidth="1"/>
    <col min="8" max="8" width="23.5" style="3" customWidth="1"/>
    <col min="9" max="9" width="12.6640625" style="3" customWidth="1"/>
    <col min="10" max="10" width="11.33203125" style="3" customWidth="1"/>
    <col min="11" max="11" width="13.5" style="3" customWidth="1"/>
    <col min="12" max="12" width="13.1640625" style="1" customWidth="1"/>
    <col min="13" max="13" width="13.33203125" style="1" customWidth="1"/>
    <col min="14" max="14" width="12.33203125" style="1" customWidth="1"/>
    <col min="15" max="15" width="13.83203125" style="1" customWidth="1"/>
    <col min="16" max="16" width="17.83203125" style="1" customWidth="1"/>
    <col min="17" max="17" width="13.1640625" style="1" customWidth="1"/>
    <col min="18" max="18" width="15" style="1" customWidth="1"/>
    <col min="19" max="20" width="14.33203125" style="1" customWidth="1"/>
    <col min="21" max="21" width="13.1640625" style="1" customWidth="1"/>
    <col min="22" max="23" width="14.5" style="1" customWidth="1"/>
    <col min="24" max="24" width="22.83203125" customWidth="1"/>
    <col min="25" max="16384" width="9.1640625" style="2"/>
  </cols>
  <sheetData>
    <row r="2" spans="1:256" ht="12.75" customHeight="1" x14ac:dyDescent="0.15"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56" ht="15" x14ac:dyDescent="0.15">
      <c r="A3" s="224" t="s">
        <v>484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spans="1:256" ht="20.25" customHeight="1" thickBot="1" x14ac:dyDescent="0.2">
      <c r="J4" s="105"/>
      <c r="K4" s="105"/>
      <c r="M4" s="112"/>
      <c r="X4" s="28" t="s">
        <v>0</v>
      </c>
    </row>
    <row r="5" spans="1:256" ht="22.5" customHeight="1" x14ac:dyDescent="0.15">
      <c r="A5" s="215" t="s">
        <v>1</v>
      </c>
      <c r="B5" s="213" t="s">
        <v>31</v>
      </c>
      <c r="C5" s="213" t="s">
        <v>32</v>
      </c>
      <c r="D5" s="213" t="s">
        <v>33</v>
      </c>
      <c r="E5" s="225" t="s">
        <v>34</v>
      </c>
      <c r="F5" s="217" t="s">
        <v>497</v>
      </c>
      <c r="G5" s="217"/>
      <c r="H5" s="217"/>
      <c r="I5" s="217" t="s">
        <v>496</v>
      </c>
      <c r="J5" s="217"/>
      <c r="K5" s="217"/>
      <c r="L5" s="217" t="s">
        <v>478</v>
      </c>
      <c r="M5" s="217"/>
      <c r="N5" s="217"/>
      <c r="O5" s="229" t="s">
        <v>498</v>
      </c>
      <c r="P5" s="230"/>
      <c r="Q5" s="231"/>
      <c r="R5" s="217" t="s">
        <v>483</v>
      </c>
      <c r="S5" s="217"/>
      <c r="T5" s="217"/>
      <c r="U5" s="217" t="s">
        <v>499</v>
      </c>
      <c r="V5" s="217"/>
      <c r="W5" s="227"/>
      <c r="X5" s="61" t="s">
        <v>454</v>
      </c>
    </row>
    <row r="6" spans="1:256" ht="18" customHeight="1" x14ac:dyDescent="0.15">
      <c r="A6" s="216"/>
      <c r="B6" s="214"/>
      <c r="C6" s="214"/>
      <c r="D6" s="214"/>
      <c r="E6" s="226"/>
      <c r="F6" s="214" t="s">
        <v>4</v>
      </c>
      <c r="G6" s="214" t="s">
        <v>5</v>
      </c>
      <c r="H6" s="214"/>
      <c r="I6" s="214" t="s">
        <v>4</v>
      </c>
      <c r="J6" s="214" t="s">
        <v>5</v>
      </c>
      <c r="K6" s="214"/>
      <c r="L6" s="214" t="s">
        <v>4</v>
      </c>
      <c r="M6" s="214" t="s">
        <v>5</v>
      </c>
      <c r="N6" s="214"/>
      <c r="O6" s="214" t="s">
        <v>4</v>
      </c>
      <c r="P6" s="214" t="s">
        <v>5</v>
      </c>
      <c r="Q6" s="214"/>
      <c r="R6" s="214" t="s">
        <v>4</v>
      </c>
      <c r="S6" s="214" t="s">
        <v>5</v>
      </c>
      <c r="T6" s="214"/>
      <c r="U6" s="214" t="s">
        <v>4</v>
      </c>
      <c r="V6" s="214" t="s">
        <v>5</v>
      </c>
      <c r="W6" s="228"/>
      <c r="X6" s="212" t="s">
        <v>486</v>
      </c>
    </row>
    <row r="7" spans="1:256" ht="21" x14ac:dyDescent="0.15">
      <c r="A7" s="216"/>
      <c r="B7" s="214"/>
      <c r="C7" s="214"/>
      <c r="D7" s="214"/>
      <c r="E7" s="226"/>
      <c r="F7" s="214"/>
      <c r="G7" s="12" t="s">
        <v>6</v>
      </c>
      <c r="H7" s="12" t="s">
        <v>7</v>
      </c>
      <c r="I7" s="214"/>
      <c r="J7" s="12" t="s">
        <v>6</v>
      </c>
      <c r="K7" s="12" t="s">
        <v>7</v>
      </c>
      <c r="L7" s="214"/>
      <c r="M7" s="12" t="s">
        <v>6</v>
      </c>
      <c r="N7" s="12" t="s">
        <v>7</v>
      </c>
      <c r="O7" s="214"/>
      <c r="P7" s="12" t="s">
        <v>6</v>
      </c>
      <c r="Q7" s="12" t="s">
        <v>7</v>
      </c>
      <c r="R7" s="214"/>
      <c r="S7" s="12" t="s">
        <v>6</v>
      </c>
      <c r="T7" s="12" t="s">
        <v>7</v>
      </c>
      <c r="U7" s="214"/>
      <c r="V7" s="12" t="s">
        <v>6</v>
      </c>
      <c r="W7" s="55" t="s">
        <v>7</v>
      </c>
      <c r="X7" s="212"/>
    </row>
    <row r="8" spans="1:256" s="7" customFormat="1" ht="11.25" thickBot="1" x14ac:dyDescent="0.2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54">
        <v>23</v>
      </c>
      <c r="X8" s="11">
        <v>24</v>
      </c>
    </row>
    <row r="9" spans="1:256" s="6" customFormat="1" ht="64.5" thickBot="1" x14ac:dyDescent="0.2">
      <c r="A9" s="146">
        <v>2000</v>
      </c>
      <c r="B9" s="147" t="s">
        <v>617</v>
      </c>
      <c r="C9" s="148" t="s">
        <v>466</v>
      </c>
      <c r="D9" s="149" t="s">
        <v>466</v>
      </c>
      <c r="E9" s="150" t="s">
        <v>618</v>
      </c>
      <c r="F9" s="239">
        <v>2357319251.1999998</v>
      </c>
      <c r="G9" s="239">
        <v>1599766543.6000001</v>
      </c>
      <c r="H9" s="239">
        <v>932552707.60000002</v>
      </c>
      <c r="I9" s="83">
        <f>I10+I46+I90+I143+I163+I212+I242+I273+I305</f>
        <v>1750971.4</v>
      </c>
      <c r="J9" s="83">
        <f>J10+J46+J90+J143+J163+J212+J242+J273+J305</f>
        <v>1750971.4</v>
      </c>
      <c r="K9" s="83"/>
      <c r="L9" s="15">
        <f>L10+L46+L90+L143+L163+L212+L242+L273+L305</f>
        <v>1838519.97</v>
      </c>
      <c r="M9" s="15">
        <f>M10+M46+M90+M143+M163+M212+M242+M273+M305</f>
        <v>1838519.97</v>
      </c>
      <c r="N9" s="15"/>
      <c r="O9" s="15">
        <f>M9-J9</f>
        <v>87548.570000000065</v>
      </c>
      <c r="P9" s="15">
        <f>M9-J9</f>
        <v>87548.570000000065</v>
      </c>
      <c r="Q9" s="15"/>
      <c r="R9" s="15">
        <f>R10+R46+R90+R143+R163+R212+R242+R273+R305</f>
        <v>1930445.9685</v>
      </c>
      <c r="S9" s="15">
        <f>S10+S46+S90+S143+S163+S212+S242+S273+S305</f>
        <v>1930445.9685</v>
      </c>
      <c r="T9" s="15"/>
      <c r="U9" s="15">
        <f>U10+U46+U90+U143+U163+U212+U242+U273+U305</f>
        <v>2026968.2669249999</v>
      </c>
      <c r="V9" s="15">
        <f>V10+V46+V90+V143+V163+V212+V242+V273+V305</f>
        <v>2026968.2669249999</v>
      </c>
      <c r="W9" s="56"/>
      <c r="X9" s="240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51" x14ac:dyDescent="0.15">
      <c r="A10" s="151">
        <v>2100</v>
      </c>
      <c r="B10" s="152" t="s">
        <v>37</v>
      </c>
      <c r="C10" s="153" t="s">
        <v>38</v>
      </c>
      <c r="D10" s="154" t="s">
        <v>38</v>
      </c>
      <c r="E10" s="155" t="s">
        <v>619</v>
      </c>
      <c r="F10" s="114">
        <v>294884980.39999998</v>
      </c>
      <c r="G10" s="114">
        <v>248233949.40000001</v>
      </c>
      <c r="H10" s="114">
        <v>46651031</v>
      </c>
      <c r="I10" s="82">
        <f>I12+I21+I29</f>
        <v>296999</v>
      </c>
      <c r="J10" s="82">
        <f>J12+J21+J29</f>
        <v>296999</v>
      </c>
      <c r="K10" s="17"/>
      <c r="L10" s="15">
        <f>L12+L21+L29</f>
        <v>311848.95</v>
      </c>
      <c r="M10" s="15">
        <f>M12+M21+M29</f>
        <v>311848.95</v>
      </c>
      <c r="N10" s="21"/>
      <c r="O10" s="15">
        <f>L10-J10</f>
        <v>14849.950000000012</v>
      </c>
      <c r="P10" s="15">
        <f>M10-J10</f>
        <v>14849.950000000012</v>
      </c>
      <c r="Q10" s="21"/>
      <c r="R10" s="15">
        <f>R12+R21+R29</f>
        <v>327441.39750000002</v>
      </c>
      <c r="S10" s="15">
        <f>S12+S21+S29</f>
        <v>327441.39750000002</v>
      </c>
      <c r="T10" s="21"/>
      <c r="U10" s="15">
        <f>U12+U21+U29</f>
        <v>343813.46737500001</v>
      </c>
      <c r="V10" s="15">
        <f>V12+V21+V29</f>
        <v>343813.46737500001</v>
      </c>
      <c r="W10" s="58"/>
      <c r="X10" s="62"/>
    </row>
    <row r="11" spans="1:256" ht="12.75" x14ac:dyDescent="0.15">
      <c r="A11" s="156"/>
      <c r="B11" s="152"/>
      <c r="C11" s="153"/>
      <c r="D11" s="154"/>
      <c r="E11" s="157" t="s">
        <v>5</v>
      </c>
      <c r="F11" s="75"/>
      <c r="G11" s="75"/>
      <c r="H11" s="75"/>
      <c r="I11" s="32"/>
      <c r="J11" s="32"/>
      <c r="K11" s="32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58"/>
      <c r="X11" s="63"/>
    </row>
    <row r="12" spans="1:256" ht="51" x14ac:dyDescent="0.15">
      <c r="A12" s="158">
        <v>2110</v>
      </c>
      <c r="B12" s="152" t="s">
        <v>37</v>
      </c>
      <c r="C12" s="159" t="s">
        <v>41</v>
      </c>
      <c r="D12" s="160" t="s">
        <v>38</v>
      </c>
      <c r="E12" s="161" t="s">
        <v>620</v>
      </c>
      <c r="F12" s="114">
        <v>254510670</v>
      </c>
      <c r="G12" s="114">
        <v>221435470</v>
      </c>
      <c r="H12" s="114">
        <v>33075200</v>
      </c>
      <c r="I12" s="31">
        <f>I14</f>
        <v>257000</v>
      </c>
      <c r="J12" s="31">
        <f>J14</f>
        <v>257000</v>
      </c>
      <c r="K12" s="17"/>
      <c r="L12" s="15">
        <f>I12+I12*5%</f>
        <v>269850</v>
      </c>
      <c r="M12" s="15">
        <f>J12+J12*5%</f>
        <v>269850</v>
      </c>
      <c r="N12" s="15"/>
      <c r="O12" s="15">
        <f>L12-I12</f>
        <v>12850</v>
      </c>
      <c r="P12" s="15">
        <f>M12-J12</f>
        <v>12850</v>
      </c>
      <c r="Q12" s="21"/>
      <c r="R12" s="15">
        <f>L12+L12*5%</f>
        <v>283342.5</v>
      </c>
      <c r="S12" s="15">
        <f>M12+M12*5%</f>
        <v>283342.5</v>
      </c>
      <c r="T12" s="15"/>
      <c r="U12" s="15">
        <f>R12+R12*5%</f>
        <v>297509.625</v>
      </c>
      <c r="V12" s="15">
        <f>S12+S12*5%</f>
        <v>297509.625</v>
      </c>
      <c r="W12" s="56"/>
      <c r="X12" s="62"/>
    </row>
    <row r="13" spans="1:256" ht="12.75" x14ac:dyDescent="0.15">
      <c r="A13" s="158"/>
      <c r="B13" s="152"/>
      <c r="C13" s="159"/>
      <c r="D13" s="160"/>
      <c r="E13" s="157" t="s">
        <v>43</v>
      </c>
      <c r="F13" s="75"/>
      <c r="G13" s="75"/>
      <c r="H13" s="75"/>
      <c r="I13" s="13"/>
      <c r="J13" s="13"/>
      <c r="K13" s="77"/>
      <c r="L13" s="19"/>
      <c r="M13" s="19"/>
      <c r="N13" s="19"/>
      <c r="O13" s="21"/>
      <c r="P13" s="21"/>
      <c r="Q13" s="21"/>
      <c r="R13" s="15">
        <f t="shared" ref="R13:R76" si="0">L13+L13*5%</f>
        <v>0</v>
      </c>
      <c r="S13" s="15">
        <f t="shared" ref="S13:S76" si="1">M13+M13*5%</f>
        <v>0</v>
      </c>
      <c r="T13" s="19"/>
      <c r="U13" s="15">
        <f t="shared" ref="U13:U76" si="2">R13+R13*5%</f>
        <v>0</v>
      </c>
      <c r="V13" s="15">
        <f t="shared" ref="V13:V76" si="3">S13+S13*5%</f>
        <v>0</v>
      </c>
      <c r="W13" s="57"/>
      <c r="X13" s="63"/>
    </row>
    <row r="14" spans="1:256" ht="25.5" x14ac:dyDescent="0.15">
      <c r="A14" s="158">
        <v>2111</v>
      </c>
      <c r="B14" s="162" t="s">
        <v>37</v>
      </c>
      <c r="C14" s="163" t="s">
        <v>41</v>
      </c>
      <c r="D14" s="164" t="s">
        <v>41</v>
      </c>
      <c r="E14" s="157" t="s">
        <v>621</v>
      </c>
      <c r="F14" s="114">
        <v>254510670</v>
      </c>
      <c r="G14" s="114">
        <v>221435470</v>
      </c>
      <c r="H14" s="114">
        <v>33075200</v>
      </c>
      <c r="I14" s="20">
        <v>257000</v>
      </c>
      <c r="J14" s="20">
        <v>257000</v>
      </c>
      <c r="K14" s="20"/>
      <c r="L14" s="21">
        <f>I14+I14*5%</f>
        <v>269850</v>
      </c>
      <c r="M14" s="21">
        <f>J14+J14*5%</f>
        <v>269850</v>
      </c>
      <c r="N14" s="21"/>
      <c r="O14" s="21">
        <f>L14-I14</f>
        <v>12850</v>
      </c>
      <c r="P14" s="21">
        <f>M14-J14</f>
        <v>12850</v>
      </c>
      <c r="Q14" s="21"/>
      <c r="R14" s="15">
        <f t="shared" si="0"/>
        <v>283342.5</v>
      </c>
      <c r="S14" s="15">
        <f t="shared" si="1"/>
        <v>283342.5</v>
      </c>
      <c r="T14" s="21"/>
      <c r="U14" s="15">
        <f t="shared" si="2"/>
        <v>297509.625</v>
      </c>
      <c r="V14" s="15">
        <f t="shared" si="3"/>
        <v>297509.625</v>
      </c>
      <c r="W14" s="58"/>
      <c r="X14" s="62"/>
    </row>
    <row r="15" spans="1:256" s="6" customFormat="1" ht="25.5" x14ac:dyDescent="0.15">
      <c r="A15" s="158">
        <v>2112</v>
      </c>
      <c r="B15" s="162" t="s">
        <v>37</v>
      </c>
      <c r="C15" s="163" t="s">
        <v>41</v>
      </c>
      <c r="D15" s="164" t="s">
        <v>64</v>
      </c>
      <c r="E15" s="157" t="s">
        <v>622</v>
      </c>
      <c r="F15" s="114">
        <v>0</v>
      </c>
      <c r="G15" s="114">
        <v>0</v>
      </c>
      <c r="H15" s="114">
        <v>0</v>
      </c>
      <c r="I15" s="33"/>
      <c r="J15" s="33"/>
      <c r="K15" s="33"/>
      <c r="L15" s="21"/>
      <c r="M15" s="21"/>
      <c r="N15" s="21"/>
      <c r="O15" s="21"/>
      <c r="P15" s="21"/>
      <c r="Q15" s="21"/>
      <c r="R15" s="15">
        <f t="shared" si="0"/>
        <v>0</v>
      </c>
      <c r="S15" s="15">
        <f t="shared" si="1"/>
        <v>0</v>
      </c>
      <c r="T15" s="21"/>
      <c r="U15" s="15">
        <f t="shared" si="2"/>
        <v>0</v>
      </c>
      <c r="V15" s="15">
        <f t="shared" si="3"/>
        <v>0</v>
      </c>
      <c r="W15" s="58"/>
      <c r="X15" s="62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ht="12.75" x14ac:dyDescent="0.15">
      <c r="A16" s="158">
        <v>2113</v>
      </c>
      <c r="B16" s="162" t="s">
        <v>37</v>
      </c>
      <c r="C16" s="163" t="s">
        <v>41</v>
      </c>
      <c r="D16" s="164" t="s">
        <v>47</v>
      </c>
      <c r="E16" s="157" t="s">
        <v>623</v>
      </c>
      <c r="F16" s="114">
        <v>0</v>
      </c>
      <c r="G16" s="114">
        <v>0</v>
      </c>
      <c r="H16" s="114">
        <v>0</v>
      </c>
      <c r="I16" s="17"/>
      <c r="J16" s="17"/>
      <c r="K16" s="17"/>
      <c r="L16" s="19"/>
      <c r="M16" s="19"/>
      <c r="N16" s="19"/>
      <c r="O16" s="21"/>
      <c r="P16" s="21"/>
      <c r="Q16" s="21"/>
      <c r="R16" s="15">
        <f t="shared" si="0"/>
        <v>0</v>
      </c>
      <c r="S16" s="15">
        <f t="shared" si="1"/>
        <v>0</v>
      </c>
      <c r="T16" s="19"/>
      <c r="U16" s="15">
        <f t="shared" si="2"/>
        <v>0</v>
      </c>
      <c r="V16" s="15">
        <f t="shared" si="3"/>
        <v>0</v>
      </c>
      <c r="W16" s="57"/>
      <c r="X16" s="62"/>
    </row>
    <row r="17" spans="1:24" ht="12.75" x14ac:dyDescent="0.15">
      <c r="A17" s="158">
        <v>2120</v>
      </c>
      <c r="B17" s="152" t="s">
        <v>37</v>
      </c>
      <c r="C17" s="159" t="s">
        <v>64</v>
      </c>
      <c r="D17" s="160" t="s">
        <v>38</v>
      </c>
      <c r="E17" s="161" t="s">
        <v>624</v>
      </c>
      <c r="F17" s="114">
        <v>0</v>
      </c>
      <c r="G17" s="114">
        <v>0</v>
      </c>
      <c r="H17" s="114">
        <v>0</v>
      </c>
      <c r="I17" s="20"/>
      <c r="J17" s="33"/>
      <c r="K17" s="20"/>
      <c r="L17" s="19"/>
      <c r="M17" s="19"/>
      <c r="N17" s="19"/>
      <c r="O17" s="21"/>
      <c r="P17" s="21"/>
      <c r="Q17" s="21"/>
      <c r="R17" s="15">
        <f t="shared" si="0"/>
        <v>0</v>
      </c>
      <c r="S17" s="15">
        <f t="shared" si="1"/>
        <v>0</v>
      </c>
      <c r="T17" s="19"/>
      <c r="U17" s="15">
        <f t="shared" si="2"/>
        <v>0</v>
      </c>
      <c r="V17" s="15">
        <f t="shared" si="3"/>
        <v>0</v>
      </c>
      <c r="W17" s="57"/>
      <c r="X17" s="62"/>
    </row>
    <row r="18" spans="1:24" ht="12.75" x14ac:dyDescent="0.15">
      <c r="A18" s="158"/>
      <c r="B18" s="152"/>
      <c r="C18" s="159"/>
      <c r="D18" s="160"/>
      <c r="E18" s="157" t="s">
        <v>43</v>
      </c>
      <c r="F18" s="75"/>
      <c r="G18" s="75"/>
      <c r="H18" s="75"/>
      <c r="I18" s="32"/>
      <c r="J18" s="32"/>
      <c r="K18" s="32"/>
      <c r="L18" s="19"/>
      <c r="M18" s="19"/>
      <c r="N18" s="19"/>
      <c r="O18" s="21"/>
      <c r="P18" s="21"/>
      <c r="Q18" s="21"/>
      <c r="R18" s="15">
        <f t="shared" si="0"/>
        <v>0</v>
      </c>
      <c r="S18" s="15">
        <f t="shared" si="1"/>
        <v>0</v>
      </c>
      <c r="T18" s="19"/>
      <c r="U18" s="15">
        <f t="shared" si="2"/>
        <v>0</v>
      </c>
      <c r="V18" s="15">
        <f t="shared" si="3"/>
        <v>0</v>
      </c>
      <c r="W18" s="57"/>
      <c r="X18" s="63"/>
    </row>
    <row r="19" spans="1:24" ht="12.75" x14ac:dyDescent="0.15">
      <c r="A19" s="158">
        <v>2121</v>
      </c>
      <c r="B19" s="162" t="s">
        <v>37</v>
      </c>
      <c r="C19" s="163" t="s">
        <v>64</v>
      </c>
      <c r="D19" s="164" t="s">
        <v>41</v>
      </c>
      <c r="E19" s="165" t="s">
        <v>625</v>
      </c>
      <c r="F19" s="114">
        <v>0</v>
      </c>
      <c r="G19" s="114">
        <v>0</v>
      </c>
      <c r="H19" s="114">
        <v>0</v>
      </c>
      <c r="I19" s="17"/>
      <c r="J19" s="17"/>
      <c r="K19" s="17"/>
      <c r="L19" s="19"/>
      <c r="M19" s="19"/>
      <c r="N19" s="19"/>
      <c r="O19" s="21"/>
      <c r="P19" s="21"/>
      <c r="Q19" s="21"/>
      <c r="R19" s="15">
        <f t="shared" si="0"/>
        <v>0</v>
      </c>
      <c r="S19" s="15">
        <f t="shared" si="1"/>
        <v>0</v>
      </c>
      <c r="T19" s="19"/>
      <c r="U19" s="15">
        <f t="shared" si="2"/>
        <v>0</v>
      </c>
      <c r="V19" s="15">
        <f t="shared" si="3"/>
        <v>0</v>
      </c>
      <c r="W19" s="57"/>
      <c r="X19" s="62"/>
    </row>
    <row r="20" spans="1:24" ht="25.5" x14ac:dyDescent="0.15">
      <c r="A20" s="158">
        <v>2122</v>
      </c>
      <c r="B20" s="162" t="s">
        <v>37</v>
      </c>
      <c r="C20" s="163" t="s">
        <v>64</v>
      </c>
      <c r="D20" s="164" t="s">
        <v>64</v>
      </c>
      <c r="E20" s="157" t="s">
        <v>626</v>
      </c>
      <c r="F20" s="114">
        <v>0</v>
      </c>
      <c r="G20" s="114">
        <v>0</v>
      </c>
      <c r="H20" s="114">
        <v>0</v>
      </c>
      <c r="I20" s="20"/>
      <c r="J20" s="20"/>
      <c r="K20" s="20"/>
      <c r="L20" s="19"/>
      <c r="M20" s="19"/>
      <c r="N20" s="19"/>
      <c r="O20" s="21"/>
      <c r="P20" s="21"/>
      <c r="Q20" s="21"/>
      <c r="R20" s="15">
        <f t="shared" si="0"/>
        <v>0</v>
      </c>
      <c r="S20" s="15">
        <f t="shared" si="1"/>
        <v>0</v>
      </c>
      <c r="T20" s="19"/>
      <c r="U20" s="15">
        <f t="shared" si="2"/>
        <v>0</v>
      </c>
      <c r="V20" s="15">
        <f t="shared" si="3"/>
        <v>0</v>
      </c>
      <c r="W20" s="57"/>
      <c r="X20" s="62"/>
    </row>
    <row r="21" spans="1:24" ht="12.75" x14ac:dyDescent="0.15">
      <c r="A21" s="158">
        <v>2130</v>
      </c>
      <c r="B21" s="152" t="s">
        <v>37</v>
      </c>
      <c r="C21" s="159" t="s">
        <v>47</v>
      </c>
      <c r="D21" s="160" t="s">
        <v>38</v>
      </c>
      <c r="E21" s="161" t="s">
        <v>50</v>
      </c>
      <c r="F21" s="114">
        <v>1896501</v>
      </c>
      <c r="G21" s="114">
        <v>1896501</v>
      </c>
      <c r="H21" s="114">
        <v>0</v>
      </c>
      <c r="I21" s="81">
        <f>I25</f>
        <v>1999</v>
      </c>
      <c r="J21" s="81">
        <f>J25</f>
        <v>1999</v>
      </c>
      <c r="K21" s="32"/>
      <c r="L21" s="100">
        <f>I21+I21*5%</f>
        <v>2098.9499999999998</v>
      </c>
      <c r="M21" s="100">
        <f>J21+J21*5%</f>
        <v>2098.9499999999998</v>
      </c>
      <c r="N21" s="19"/>
      <c r="O21" s="21">
        <f>L21-I21</f>
        <v>99.949999999999818</v>
      </c>
      <c r="P21" s="21">
        <f>M21-J21</f>
        <v>99.949999999999818</v>
      </c>
      <c r="Q21" s="21"/>
      <c r="R21" s="15">
        <f>L21+L21*5%</f>
        <v>2203.8975</v>
      </c>
      <c r="S21" s="15">
        <f t="shared" si="1"/>
        <v>2203.8975</v>
      </c>
      <c r="T21" s="19"/>
      <c r="U21" s="15">
        <f t="shared" si="2"/>
        <v>2314.0923750000002</v>
      </c>
      <c r="V21" s="15">
        <f t="shared" si="3"/>
        <v>2314.0923750000002</v>
      </c>
      <c r="W21" s="57"/>
      <c r="X21" s="63"/>
    </row>
    <row r="22" spans="1:24" ht="12.75" x14ac:dyDescent="0.15">
      <c r="A22" s="158"/>
      <c r="B22" s="152"/>
      <c r="C22" s="159"/>
      <c r="D22" s="160"/>
      <c r="E22" s="157" t="s">
        <v>43</v>
      </c>
      <c r="F22" s="75"/>
      <c r="G22" s="75"/>
      <c r="H22" s="75"/>
      <c r="I22" s="80"/>
      <c r="J22" s="80"/>
      <c r="K22" s="17"/>
      <c r="L22" s="19"/>
      <c r="M22" s="19"/>
      <c r="N22" s="19"/>
      <c r="O22" s="21"/>
      <c r="P22" s="21"/>
      <c r="Q22" s="21"/>
      <c r="R22" s="15">
        <f t="shared" si="0"/>
        <v>0</v>
      </c>
      <c r="S22" s="15">
        <f t="shared" si="1"/>
        <v>0</v>
      </c>
      <c r="T22" s="19"/>
      <c r="U22" s="15">
        <f t="shared" si="2"/>
        <v>0</v>
      </c>
      <c r="V22" s="15">
        <f t="shared" si="3"/>
        <v>0</v>
      </c>
      <c r="W22" s="57"/>
      <c r="X22" s="63"/>
    </row>
    <row r="23" spans="1:24" ht="25.5" x14ac:dyDescent="0.15">
      <c r="A23" s="158">
        <v>2131</v>
      </c>
      <c r="B23" s="162" t="s">
        <v>37</v>
      </c>
      <c r="C23" s="163" t="s">
        <v>47</v>
      </c>
      <c r="D23" s="164" t="s">
        <v>41</v>
      </c>
      <c r="E23" s="157" t="s">
        <v>627</v>
      </c>
      <c r="F23" s="114">
        <v>0</v>
      </c>
      <c r="G23" s="114">
        <v>0</v>
      </c>
      <c r="H23" s="114">
        <v>0</v>
      </c>
      <c r="I23" s="113"/>
      <c r="J23" s="113"/>
      <c r="K23" s="20"/>
      <c r="L23" s="19"/>
      <c r="M23" s="19"/>
      <c r="N23" s="19"/>
      <c r="O23" s="21"/>
      <c r="P23" s="21"/>
      <c r="Q23" s="21"/>
      <c r="R23" s="15">
        <f t="shared" si="0"/>
        <v>0</v>
      </c>
      <c r="S23" s="15">
        <f t="shared" si="1"/>
        <v>0</v>
      </c>
      <c r="T23" s="19"/>
      <c r="U23" s="15">
        <f t="shared" si="2"/>
        <v>0</v>
      </c>
      <c r="V23" s="15">
        <f t="shared" si="3"/>
        <v>0</v>
      </c>
      <c r="W23" s="57"/>
      <c r="X23" s="63"/>
    </row>
    <row r="24" spans="1:24" ht="25.5" x14ac:dyDescent="0.15">
      <c r="A24" s="158">
        <v>2132</v>
      </c>
      <c r="B24" s="162" t="s">
        <v>37</v>
      </c>
      <c r="C24" s="163">
        <v>3</v>
      </c>
      <c r="D24" s="164">
        <v>2</v>
      </c>
      <c r="E24" s="157" t="s">
        <v>628</v>
      </c>
      <c r="F24" s="114">
        <v>0</v>
      </c>
      <c r="G24" s="114">
        <v>0</v>
      </c>
      <c r="H24" s="114">
        <v>0</v>
      </c>
      <c r="I24" s="32"/>
      <c r="J24" s="32"/>
      <c r="K24" s="32"/>
      <c r="L24" s="19"/>
      <c r="M24" s="19"/>
      <c r="N24" s="19"/>
      <c r="O24" s="21"/>
      <c r="P24" s="21"/>
      <c r="Q24" s="21"/>
      <c r="R24" s="15">
        <f t="shared" si="0"/>
        <v>0</v>
      </c>
      <c r="S24" s="15">
        <f t="shared" si="1"/>
        <v>0</v>
      </c>
      <c r="T24" s="19"/>
      <c r="U24" s="15">
        <f t="shared" si="2"/>
        <v>0</v>
      </c>
      <c r="V24" s="15">
        <f t="shared" si="3"/>
        <v>0</v>
      </c>
      <c r="W24" s="57"/>
      <c r="X24" s="63"/>
    </row>
    <row r="25" spans="1:24" ht="12.75" x14ac:dyDescent="0.15">
      <c r="A25" s="158">
        <v>2133</v>
      </c>
      <c r="B25" s="162" t="s">
        <v>37</v>
      </c>
      <c r="C25" s="163">
        <v>3</v>
      </c>
      <c r="D25" s="164">
        <v>3</v>
      </c>
      <c r="E25" s="157" t="s">
        <v>629</v>
      </c>
      <c r="F25" s="114">
        <v>1896501</v>
      </c>
      <c r="G25" s="114">
        <v>1896501</v>
      </c>
      <c r="H25" s="114">
        <v>0</v>
      </c>
      <c r="I25" s="17">
        <v>1999</v>
      </c>
      <c r="J25" s="17">
        <v>1999</v>
      </c>
      <c r="K25" s="17"/>
      <c r="L25" s="19">
        <f>I25+I25*5%</f>
        <v>2098.9499999999998</v>
      </c>
      <c r="M25" s="19">
        <f>J25+J25*5%</f>
        <v>2098.9499999999998</v>
      </c>
      <c r="N25" s="19"/>
      <c r="O25" s="21">
        <f>L25-I25</f>
        <v>99.949999999999818</v>
      </c>
      <c r="P25" s="21">
        <f>M25-J25</f>
        <v>99.949999999999818</v>
      </c>
      <c r="Q25" s="21"/>
      <c r="R25" s="15">
        <f t="shared" si="0"/>
        <v>2203.8975</v>
      </c>
      <c r="S25" s="15">
        <f t="shared" si="1"/>
        <v>2203.8975</v>
      </c>
      <c r="T25" s="19"/>
      <c r="U25" s="15">
        <f t="shared" si="2"/>
        <v>2314.0923750000002</v>
      </c>
      <c r="V25" s="15">
        <f t="shared" si="3"/>
        <v>2314.0923750000002</v>
      </c>
      <c r="W25" s="57"/>
      <c r="X25" s="63"/>
    </row>
    <row r="26" spans="1:24" ht="25.5" x14ac:dyDescent="0.15">
      <c r="A26" s="158">
        <v>2140</v>
      </c>
      <c r="B26" s="152" t="s">
        <v>37</v>
      </c>
      <c r="C26" s="159">
        <v>4</v>
      </c>
      <c r="D26" s="160">
        <v>0</v>
      </c>
      <c r="E26" s="161" t="s">
        <v>630</v>
      </c>
      <c r="F26" s="114">
        <v>0</v>
      </c>
      <c r="G26" s="114">
        <v>0</v>
      </c>
      <c r="H26" s="114">
        <v>0</v>
      </c>
      <c r="I26" s="32"/>
      <c r="J26" s="32"/>
      <c r="K26" s="32"/>
      <c r="L26" s="19"/>
      <c r="M26" s="19"/>
      <c r="N26" s="19"/>
      <c r="O26" s="21"/>
      <c r="P26" s="21"/>
      <c r="Q26" s="21"/>
      <c r="R26" s="15">
        <f t="shared" si="0"/>
        <v>0</v>
      </c>
      <c r="S26" s="15">
        <f t="shared" si="1"/>
        <v>0</v>
      </c>
      <c r="T26" s="19"/>
      <c r="U26" s="15">
        <f t="shared" si="2"/>
        <v>0</v>
      </c>
      <c r="V26" s="15">
        <f t="shared" si="3"/>
        <v>0</v>
      </c>
      <c r="W26" s="57"/>
      <c r="X26" s="63"/>
    </row>
    <row r="27" spans="1:24" ht="12.75" x14ac:dyDescent="0.15">
      <c r="A27" s="158"/>
      <c r="B27" s="152"/>
      <c r="C27" s="159"/>
      <c r="D27" s="160"/>
      <c r="E27" s="157" t="s">
        <v>43</v>
      </c>
      <c r="F27" s="75"/>
      <c r="G27" s="75"/>
      <c r="H27" s="75"/>
      <c r="I27" s="17"/>
      <c r="J27" s="17"/>
      <c r="K27" s="17"/>
      <c r="L27" s="19"/>
      <c r="M27" s="19"/>
      <c r="N27" s="19"/>
      <c r="O27" s="21"/>
      <c r="P27" s="21"/>
      <c r="Q27" s="21"/>
      <c r="R27" s="15">
        <f t="shared" si="0"/>
        <v>0</v>
      </c>
      <c r="S27" s="15">
        <f t="shared" si="1"/>
        <v>0</v>
      </c>
      <c r="T27" s="19"/>
      <c r="U27" s="15">
        <f t="shared" si="2"/>
        <v>0</v>
      </c>
      <c r="V27" s="15">
        <f t="shared" si="3"/>
        <v>0</v>
      </c>
      <c r="W27" s="57"/>
      <c r="X27" s="63"/>
    </row>
    <row r="28" spans="1:24" ht="25.5" x14ac:dyDescent="0.15">
      <c r="A28" s="158">
        <v>2141</v>
      </c>
      <c r="B28" s="162" t="s">
        <v>37</v>
      </c>
      <c r="C28" s="163">
        <v>4</v>
      </c>
      <c r="D28" s="164">
        <v>1</v>
      </c>
      <c r="E28" s="157" t="s">
        <v>631</v>
      </c>
      <c r="F28" s="114">
        <v>0</v>
      </c>
      <c r="G28" s="114">
        <v>0</v>
      </c>
      <c r="H28" s="114">
        <v>0</v>
      </c>
      <c r="I28" s="20"/>
      <c r="J28" s="20"/>
      <c r="K28" s="20"/>
      <c r="L28" s="19"/>
      <c r="M28" s="19"/>
      <c r="N28" s="19"/>
      <c r="O28" s="21"/>
      <c r="P28" s="21"/>
      <c r="Q28" s="21"/>
      <c r="R28" s="15">
        <f t="shared" si="0"/>
        <v>0</v>
      </c>
      <c r="S28" s="15">
        <f t="shared" si="1"/>
        <v>0</v>
      </c>
      <c r="T28" s="19"/>
      <c r="U28" s="15">
        <f t="shared" si="2"/>
        <v>0</v>
      </c>
      <c r="V28" s="15">
        <f t="shared" si="3"/>
        <v>0</v>
      </c>
      <c r="W28" s="57"/>
      <c r="X28" s="63"/>
    </row>
    <row r="29" spans="1:24" ht="38.25" x14ac:dyDescent="0.15">
      <c r="A29" s="158">
        <v>2150</v>
      </c>
      <c r="B29" s="152" t="s">
        <v>37</v>
      </c>
      <c r="C29" s="159">
        <v>5</v>
      </c>
      <c r="D29" s="160">
        <v>0</v>
      </c>
      <c r="E29" s="161" t="s">
        <v>632</v>
      </c>
      <c r="F29" s="114">
        <v>0</v>
      </c>
      <c r="G29" s="114">
        <v>0</v>
      </c>
      <c r="H29" s="114">
        <v>0</v>
      </c>
      <c r="I29" s="32">
        <f>I31</f>
        <v>38000</v>
      </c>
      <c r="J29" s="32">
        <f>J31</f>
        <v>38000</v>
      </c>
      <c r="K29" s="32"/>
      <c r="L29" s="128">
        <f>I29+I29*5%</f>
        <v>39900</v>
      </c>
      <c r="M29" s="128">
        <f>J29+J29*5%</f>
        <v>39900</v>
      </c>
      <c r="N29" s="19"/>
      <c r="O29" s="21">
        <f>L29-I29</f>
        <v>1900</v>
      </c>
      <c r="P29" s="21">
        <f>M29-J29</f>
        <v>1900</v>
      </c>
      <c r="Q29" s="21"/>
      <c r="R29" s="15">
        <f t="shared" si="0"/>
        <v>41895</v>
      </c>
      <c r="S29" s="15">
        <f t="shared" si="1"/>
        <v>41895</v>
      </c>
      <c r="T29" s="19"/>
      <c r="U29" s="15">
        <f t="shared" si="2"/>
        <v>43989.75</v>
      </c>
      <c r="V29" s="15">
        <f t="shared" si="3"/>
        <v>43989.75</v>
      </c>
      <c r="W29" s="57"/>
      <c r="X29" s="63"/>
    </row>
    <row r="30" spans="1:24" ht="12.75" x14ac:dyDescent="0.15">
      <c r="A30" s="158"/>
      <c r="B30" s="152"/>
      <c r="C30" s="159"/>
      <c r="D30" s="160"/>
      <c r="E30" s="157" t="s">
        <v>43</v>
      </c>
      <c r="F30" s="75"/>
      <c r="G30" s="75"/>
      <c r="H30" s="75"/>
      <c r="I30" s="17"/>
      <c r="J30" s="17"/>
      <c r="K30" s="17"/>
      <c r="L30" s="19"/>
      <c r="M30" s="19"/>
      <c r="N30" s="19"/>
      <c r="O30" s="21"/>
      <c r="P30" s="21"/>
      <c r="Q30" s="21"/>
      <c r="R30" s="15">
        <f t="shared" si="0"/>
        <v>0</v>
      </c>
      <c r="S30" s="15">
        <f t="shared" si="1"/>
        <v>0</v>
      </c>
      <c r="T30" s="19"/>
      <c r="U30" s="15">
        <f t="shared" si="2"/>
        <v>0</v>
      </c>
      <c r="V30" s="15">
        <f t="shared" si="3"/>
        <v>0</v>
      </c>
      <c r="W30" s="57"/>
      <c r="X30" s="63"/>
    </row>
    <row r="31" spans="1:24" ht="38.25" x14ac:dyDescent="0.15">
      <c r="A31" s="158">
        <v>2151</v>
      </c>
      <c r="B31" s="162" t="s">
        <v>37</v>
      </c>
      <c r="C31" s="163">
        <v>5</v>
      </c>
      <c r="D31" s="164">
        <v>1</v>
      </c>
      <c r="E31" s="157" t="s">
        <v>633</v>
      </c>
      <c r="F31" s="114">
        <v>0</v>
      </c>
      <c r="G31" s="114">
        <v>0</v>
      </c>
      <c r="H31" s="114">
        <v>0</v>
      </c>
      <c r="I31" s="20">
        <v>38000</v>
      </c>
      <c r="J31" s="20">
        <v>38000</v>
      </c>
      <c r="K31" s="20"/>
      <c r="L31" s="21">
        <f>I31+I31*5%</f>
        <v>39900</v>
      </c>
      <c r="M31" s="21">
        <f>J31+J31*5%</f>
        <v>39900</v>
      </c>
      <c r="N31" s="15"/>
      <c r="O31" s="21">
        <f>L31-I31</f>
        <v>1900</v>
      </c>
      <c r="P31" s="21">
        <f>M31-J31</f>
        <v>1900</v>
      </c>
      <c r="Q31" s="21"/>
      <c r="R31" s="15">
        <f t="shared" si="0"/>
        <v>41895</v>
      </c>
      <c r="S31" s="15">
        <f t="shared" si="1"/>
        <v>41895</v>
      </c>
      <c r="T31" s="15"/>
      <c r="U31" s="15">
        <f t="shared" si="2"/>
        <v>43989.75</v>
      </c>
      <c r="V31" s="15">
        <f t="shared" si="3"/>
        <v>43989.75</v>
      </c>
      <c r="W31" s="56"/>
      <c r="X31" s="63"/>
    </row>
    <row r="32" spans="1:24" ht="38.25" x14ac:dyDescent="0.15">
      <c r="A32" s="158">
        <v>2160</v>
      </c>
      <c r="B32" s="152" t="s">
        <v>37</v>
      </c>
      <c r="C32" s="159">
        <v>6</v>
      </c>
      <c r="D32" s="160">
        <v>0</v>
      </c>
      <c r="E32" s="241" t="s">
        <v>58</v>
      </c>
      <c r="F32" s="114">
        <v>38477809.399999999</v>
      </c>
      <c r="G32" s="114">
        <v>24901978.399999999</v>
      </c>
      <c r="H32" s="114">
        <v>13575831</v>
      </c>
      <c r="I32" s="32"/>
      <c r="J32" s="32"/>
      <c r="K32" s="32"/>
      <c r="L32" s="100"/>
      <c r="M32" s="100"/>
      <c r="N32" s="19"/>
      <c r="O32" s="19"/>
      <c r="P32" s="19"/>
      <c r="Q32" s="19"/>
      <c r="R32" s="15">
        <f t="shared" si="0"/>
        <v>0</v>
      </c>
      <c r="S32" s="15">
        <f t="shared" si="1"/>
        <v>0</v>
      </c>
      <c r="T32" s="19"/>
      <c r="U32" s="15">
        <f t="shared" si="2"/>
        <v>0</v>
      </c>
      <c r="V32" s="15">
        <f t="shared" si="3"/>
        <v>0</v>
      </c>
      <c r="W32" s="57"/>
      <c r="X32" s="63"/>
    </row>
    <row r="33" spans="1:24" ht="12.75" x14ac:dyDescent="0.15">
      <c r="A33" s="158"/>
      <c r="B33" s="152"/>
      <c r="C33" s="159"/>
      <c r="D33" s="160"/>
      <c r="E33" s="242" t="s">
        <v>43</v>
      </c>
      <c r="F33" s="75"/>
      <c r="G33" s="75"/>
      <c r="H33" s="75"/>
      <c r="I33" s="17"/>
      <c r="J33" s="17"/>
      <c r="K33" s="17"/>
      <c r="L33" s="19"/>
      <c r="M33" s="19"/>
      <c r="N33" s="19"/>
      <c r="O33" s="21"/>
      <c r="P33" s="21"/>
      <c r="Q33" s="21"/>
      <c r="R33" s="15">
        <f t="shared" si="0"/>
        <v>0</v>
      </c>
      <c r="S33" s="15">
        <f t="shared" si="1"/>
        <v>0</v>
      </c>
      <c r="T33" s="19"/>
      <c r="U33" s="15">
        <f t="shared" si="2"/>
        <v>0</v>
      </c>
      <c r="V33" s="15">
        <f t="shared" si="3"/>
        <v>0</v>
      </c>
      <c r="W33" s="57"/>
      <c r="X33" s="63"/>
    </row>
    <row r="34" spans="1:24" ht="25.5" x14ac:dyDescent="0.15">
      <c r="A34" s="158">
        <v>2161</v>
      </c>
      <c r="B34" s="162" t="s">
        <v>37</v>
      </c>
      <c r="C34" s="163">
        <v>6</v>
      </c>
      <c r="D34" s="164">
        <v>1</v>
      </c>
      <c r="E34" s="242" t="s">
        <v>634</v>
      </c>
      <c r="F34" s="114">
        <v>38477809.399999999</v>
      </c>
      <c r="G34" s="114">
        <v>24901978.399999999</v>
      </c>
      <c r="H34" s="114">
        <v>13575831</v>
      </c>
      <c r="I34" s="32"/>
      <c r="J34" s="32"/>
      <c r="K34" s="32"/>
      <c r="L34" s="19"/>
      <c r="M34" s="19"/>
      <c r="N34" s="19"/>
      <c r="O34" s="21"/>
      <c r="P34" s="21"/>
      <c r="Q34" s="21"/>
      <c r="R34" s="15">
        <f t="shared" si="0"/>
        <v>0</v>
      </c>
      <c r="S34" s="15">
        <f t="shared" si="1"/>
        <v>0</v>
      </c>
      <c r="T34" s="19"/>
      <c r="U34" s="15">
        <f t="shared" si="2"/>
        <v>0</v>
      </c>
      <c r="V34" s="15">
        <f t="shared" si="3"/>
        <v>0</v>
      </c>
      <c r="W34" s="57"/>
      <c r="X34" s="63"/>
    </row>
    <row r="35" spans="1:24" ht="25.5" x14ac:dyDescent="0.15">
      <c r="A35" s="158">
        <v>2170</v>
      </c>
      <c r="B35" s="152" t="s">
        <v>37</v>
      </c>
      <c r="C35" s="159">
        <v>7</v>
      </c>
      <c r="D35" s="160">
        <v>0</v>
      </c>
      <c r="E35" s="161" t="s">
        <v>635</v>
      </c>
      <c r="F35" s="114">
        <v>0</v>
      </c>
      <c r="G35" s="114">
        <v>0</v>
      </c>
      <c r="H35" s="114">
        <v>0</v>
      </c>
      <c r="I35" s="17"/>
      <c r="J35" s="17"/>
      <c r="K35" s="17"/>
      <c r="L35" s="15"/>
      <c r="M35" s="15"/>
      <c r="N35" s="15"/>
      <c r="O35" s="21"/>
      <c r="P35" s="21"/>
      <c r="Q35" s="21"/>
      <c r="R35" s="15">
        <f t="shared" si="0"/>
        <v>0</v>
      </c>
      <c r="S35" s="15">
        <f t="shared" si="1"/>
        <v>0</v>
      </c>
      <c r="T35" s="15"/>
      <c r="U35" s="15">
        <f t="shared" si="2"/>
        <v>0</v>
      </c>
      <c r="V35" s="15">
        <f t="shared" si="3"/>
        <v>0</v>
      </c>
      <c r="W35" s="56"/>
      <c r="X35" s="63"/>
    </row>
    <row r="36" spans="1:24" ht="12.75" x14ac:dyDescent="0.15">
      <c r="A36" s="158"/>
      <c r="B36" s="152"/>
      <c r="C36" s="159"/>
      <c r="D36" s="160"/>
      <c r="E36" s="157" t="s">
        <v>43</v>
      </c>
      <c r="F36" s="75"/>
      <c r="G36" s="75"/>
      <c r="H36" s="75"/>
      <c r="I36" s="20"/>
      <c r="J36" s="20"/>
      <c r="K36" s="20"/>
      <c r="L36" s="19"/>
      <c r="M36" s="19"/>
      <c r="N36" s="19"/>
      <c r="O36" s="21"/>
      <c r="P36" s="21"/>
      <c r="Q36" s="21"/>
      <c r="R36" s="15">
        <f t="shared" si="0"/>
        <v>0</v>
      </c>
      <c r="S36" s="15">
        <f t="shared" si="1"/>
        <v>0</v>
      </c>
      <c r="T36" s="19"/>
      <c r="U36" s="15">
        <f t="shared" si="2"/>
        <v>0</v>
      </c>
      <c r="V36" s="15">
        <f t="shared" si="3"/>
        <v>0</v>
      </c>
      <c r="W36" s="57"/>
      <c r="X36" s="63"/>
    </row>
    <row r="37" spans="1:24" ht="12.75" x14ac:dyDescent="0.15">
      <c r="A37" s="158">
        <v>2171</v>
      </c>
      <c r="B37" s="163" t="s">
        <v>37</v>
      </c>
      <c r="C37" s="163">
        <v>7</v>
      </c>
      <c r="D37" s="164">
        <v>1</v>
      </c>
      <c r="E37" s="157" t="s">
        <v>635</v>
      </c>
      <c r="F37" s="114">
        <v>0</v>
      </c>
      <c r="G37" s="114">
        <v>0</v>
      </c>
      <c r="H37" s="114">
        <v>0</v>
      </c>
      <c r="I37" s="32"/>
      <c r="J37" s="32"/>
      <c r="K37" s="32"/>
      <c r="L37" s="100"/>
      <c r="M37" s="100"/>
      <c r="N37" s="19"/>
      <c r="O37" s="21"/>
      <c r="P37" s="21"/>
      <c r="Q37" s="21"/>
      <c r="R37" s="15">
        <f t="shared" si="0"/>
        <v>0</v>
      </c>
      <c r="S37" s="15">
        <f t="shared" si="1"/>
        <v>0</v>
      </c>
      <c r="T37" s="19"/>
      <c r="U37" s="15">
        <f t="shared" si="2"/>
        <v>0</v>
      </c>
      <c r="V37" s="15">
        <f t="shared" si="3"/>
        <v>0</v>
      </c>
      <c r="W37" s="57"/>
      <c r="X37" s="63"/>
    </row>
    <row r="38" spans="1:24" ht="38.25" x14ac:dyDescent="0.15">
      <c r="A38" s="158">
        <v>2180</v>
      </c>
      <c r="B38" s="152" t="s">
        <v>37</v>
      </c>
      <c r="C38" s="159">
        <v>8</v>
      </c>
      <c r="D38" s="160">
        <v>0</v>
      </c>
      <c r="E38" s="161" t="s">
        <v>636</v>
      </c>
      <c r="F38" s="114">
        <v>0</v>
      </c>
      <c r="G38" s="114">
        <v>0</v>
      </c>
      <c r="H38" s="114">
        <v>0</v>
      </c>
      <c r="I38" s="17"/>
      <c r="J38" s="17"/>
      <c r="K38" s="17"/>
      <c r="L38" s="19"/>
      <c r="M38" s="19"/>
      <c r="N38" s="19"/>
      <c r="O38" s="21"/>
      <c r="P38" s="21"/>
      <c r="Q38" s="21"/>
      <c r="R38" s="15">
        <f t="shared" si="0"/>
        <v>0</v>
      </c>
      <c r="S38" s="15">
        <f t="shared" si="1"/>
        <v>0</v>
      </c>
      <c r="T38" s="19"/>
      <c r="U38" s="15">
        <f t="shared" si="2"/>
        <v>0</v>
      </c>
      <c r="V38" s="15">
        <f t="shared" si="3"/>
        <v>0</v>
      </c>
      <c r="W38" s="57"/>
      <c r="X38" s="63"/>
    </row>
    <row r="39" spans="1:24" ht="12.75" x14ac:dyDescent="0.15">
      <c r="A39" s="158"/>
      <c r="B39" s="152"/>
      <c r="C39" s="159"/>
      <c r="D39" s="160"/>
      <c r="E39" s="157" t="s">
        <v>43</v>
      </c>
      <c r="F39" s="75"/>
      <c r="G39" s="75"/>
      <c r="H39" s="75"/>
      <c r="I39" s="20"/>
      <c r="J39" s="20"/>
      <c r="K39" s="20"/>
      <c r="L39" s="15"/>
      <c r="M39" s="15"/>
      <c r="N39" s="15"/>
      <c r="O39" s="21"/>
      <c r="P39" s="21"/>
      <c r="Q39" s="21"/>
      <c r="R39" s="15">
        <f t="shared" si="0"/>
        <v>0</v>
      </c>
      <c r="S39" s="15">
        <f t="shared" si="1"/>
        <v>0</v>
      </c>
      <c r="T39" s="15"/>
      <c r="U39" s="15">
        <f t="shared" si="2"/>
        <v>0</v>
      </c>
      <c r="V39" s="15">
        <f t="shared" si="3"/>
        <v>0</v>
      </c>
      <c r="W39" s="56"/>
      <c r="X39" s="63"/>
    </row>
    <row r="40" spans="1:24" ht="38.25" x14ac:dyDescent="0.15">
      <c r="A40" s="158">
        <v>2181</v>
      </c>
      <c r="B40" s="162" t="s">
        <v>37</v>
      </c>
      <c r="C40" s="163">
        <v>8</v>
      </c>
      <c r="D40" s="164">
        <v>1</v>
      </c>
      <c r="E40" s="157" t="s">
        <v>636</v>
      </c>
      <c r="F40" s="114">
        <v>0</v>
      </c>
      <c r="G40" s="114">
        <v>0</v>
      </c>
      <c r="H40" s="114">
        <v>0</v>
      </c>
      <c r="I40" s="32"/>
      <c r="J40" s="32"/>
      <c r="K40" s="32"/>
      <c r="L40" s="19"/>
      <c r="M40" s="19"/>
      <c r="N40" s="19"/>
      <c r="O40" s="21"/>
      <c r="P40" s="21"/>
      <c r="Q40" s="21"/>
      <c r="R40" s="15">
        <f t="shared" si="0"/>
        <v>0</v>
      </c>
      <c r="S40" s="15">
        <f t="shared" si="1"/>
        <v>0</v>
      </c>
      <c r="T40" s="19"/>
      <c r="U40" s="15">
        <f t="shared" si="2"/>
        <v>0</v>
      </c>
      <c r="V40" s="15">
        <f t="shared" si="3"/>
        <v>0</v>
      </c>
      <c r="W40" s="57"/>
      <c r="X40" s="62"/>
    </row>
    <row r="41" spans="1:24" ht="12.75" x14ac:dyDescent="0.15">
      <c r="A41" s="158"/>
      <c r="B41" s="162"/>
      <c r="C41" s="163"/>
      <c r="D41" s="164"/>
      <c r="E41" s="166" t="s">
        <v>43</v>
      </c>
      <c r="F41" s="75"/>
      <c r="G41" s="75"/>
      <c r="H41" s="75"/>
      <c r="I41" s="17"/>
      <c r="J41" s="17"/>
      <c r="K41" s="17"/>
      <c r="L41" s="15"/>
      <c r="M41" s="15"/>
      <c r="N41" s="15"/>
      <c r="O41" s="21"/>
      <c r="P41" s="21"/>
      <c r="Q41" s="21"/>
      <c r="R41" s="15">
        <f t="shared" si="0"/>
        <v>0</v>
      </c>
      <c r="S41" s="15">
        <f t="shared" si="1"/>
        <v>0</v>
      </c>
      <c r="T41" s="15"/>
      <c r="U41" s="15">
        <f t="shared" si="2"/>
        <v>0</v>
      </c>
      <c r="V41" s="15">
        <f t="shared" si="3"/>
        <v>0</v>
      </c>
      <c r="W41" s="56"/>
      <c r="X41" s="63"/>
    </row>
    <row r="42" spans="1:24" ht="12.75" x14ac:dyDescent="0.15">
      <c r="A42" s="158">
        <v>2182</v>
      </c>
      <c r="B42" s="162" t="s">
        <v>37</v>
      </c>
      <c r="C42" s="163">
        <v>8</v>
      </c>
      <c r="D42" s="164">
        <v>1</v>
      </c>
      <c r="E42" s="166" t="s">
        <v>637</v>
      </c>
      <c r="F42" s="114">
        <v>0</v>
      </c>
      <c r="G42" s="114">
        <v>0</v>
      </c>
      <c r="H42" s="114">
        <v>0</v>
      </c>
      <c r="I42" s="20"/>
      <c r="J42" s="20"/>
      <c r="K42" s="20"/>
      <c r="L42" s="19"/>
      <c r="M42" s="19"/>
      <c r="N42" s="19"/>
      <c r="O42" s="21"/>
      <c r="P42" s="21"/>
      <c r="Q42" s="21"/>
      <c r="R42" s="15">
        <f t="shared" si="0"/>
        <v>0</v>
      </c>
      <c r="S42" s="15">
        <f t="shared" si="1"/>
        <v>0</v>
      </c>
      <c r="T42" s="19"/>
      <c r="U42" s="15">
        <f t="shared" si="2"/>
        <v>0</v>
      </c>
      <c r="V42" s="15">
        <f t="shared" si="3"/>
        <v>0</v>
      </c>
      <c r="W42" s="57"/>
      <c r="X42" s="62"/>
    </row>
    <row r="43" spans="1:24" ht="25.5" x14ac:dyDescent="0.15">
      <c r="A43" s="158">
        <v>2183</v>
      </c>
      <c r="B43" s="162" t="s">
        <v>37</v>
      </c>
      <c r="C43" s="163">
        <v>8</v>
      </c>
      <c r="D43" s="164">
        <v>1</v>
      </c>
      <c r="E43" s="166" t="s">
        <v>638</v>
      </c>
      <c r="F43" s="114">
        <v>0</v>
      </c>
      <c r="G43" s="114">
        <v>0</v>
      </c>
      <c r="H43" s="114">
        <v>0</v>
      </c>
      <c r="I43" s="81"/>
      <c r="J43" s="81"/>
      <c r="K43" s="104"/>
      <c r="L43" s="100"/>
      <c r="M43" s="100"/>
      <c r="N43" s="19"/>
      <c r="O43" s="21"/>
      <c r="P43" s="21"/>
      <c r="Q43" s="21"/>
      <c r="R43" s="15">
        <f t="shared" si="0"/>
        <v>0</v>
      </c>
      <c r="S43" s="15">
        <f t="shared" si="1"/>
        <v>0</v>
      </c>
      <c r="T43" s="19"/>
      <c r="U43" s="15">
        <f t="shared" si="2"/>
        <v>0</v>
      </c>
      <c r="V43" s="15">
        <f t="shared" si="3"/>
        <v>0</v>
      </c>
      <c r="W43" s="57"/>
      <c r="X43" s="62"/>
    </row>
    <row r="44" spans="1:24" ht="25.5" x14ac:dyDescent="0.15">
      <c r="A44" s="158">
        <v>2184</v>
      </c>
      <c r="B44" s="162" t="s">
        <v>37</v>
      </c>
      <c r="C44" s="163">
        <v>8</v>
      </c>
      <c r="D44" s="164">
        <v>1</v>
      </c>
      <c r="E44" s="166" t="s">
        <v>639</v>
      </c>
      <c r="F44" s="114">
        <v>0</v>
      </c>
      <c r="G44" s="114">
        <v>0</v>
      </c>
      <c r="H44" s="114">
        <v>0</v>
      </c>
      <c r="I44" s="80"/>
      <c r="J44" s="17"/>
      <c r="K44" s="17"/>
      <c r="L44" s="15"/>
      <c r="M44" s="15"/>
      <c r="N44" s="15"/>
      <c r="O44" s="21"/>
      <c r="P44" s="21"/>
      <c r="Q44" s="21"/>
      <c r="R44" s="15">
        <f t="shared" si="0"/>
        <v>0</v>
      </c>
      <c r="S44" s="15">
        <f t="shared" si="1"/>
        <v>0</v>
      </c>
      <c r="T44" s="15"/>
      <c r="U44" s="15">
        <f t="shared" si="2"/>
        <v>0</v>
      </c>
      <c r="V44" s="15">
        <f t="shared" si="3"/>
        <v>0</v>
      </c>
      <c r="W44" s="56"/>
      <c r="X44" s="62"/>
    </row>
    <row r="45" spans="1:24" ht="12.75" x14ac:dyDescent="0.15">
      <c r="A45" s="158">
        <v>2185</v>
      </c>
      <c r="B45" s="162" t="s">
        <v>37</v>
      </c>
      <c r="C45" s="163">
        <v>8</v>
      </c>
      <c r="D45" s="164">
        <v>1</v>
      </c>
      <c r="E45" s="166"/>
      <c r="F45" s="75"/>
      <c r="G45" s="75"/>
      <c r="H45" s="75"/>
      <c r="I45" s="81"/>
      <c r="J45" s="81"/>
      <c r="K45" s="104"/>
      <c r="L45" s="128"/>
      <c r="M45" s="128"/>
      <c r="N45" s="19"/>
      <c r="O45" s="21"/>
      <c r="P45" s="21"/>
      <c r="Q45" s="21"/>
      <c r="R45" s="15">
        <f t="shared" si="0"/>
        <v>0</v>
      </c>
      <c r="S45" s="15">
        <f t="shared" si="1"/>
        <v>0</v>
      </c>
      <c r="T45" s="19"/>
      <c r="U45" s="15">
        <f t="shared" si="2"/>
        <v>0</v>
      </c>
      <c r="V45" s="15">
        <f t="shared" si="3"/>
        <v>0</v>
      </c>
      <c r="W45" s="57"/>
      <c r="X45" s="63"/>
    </row>
    <row r="46" spans="1:24" ht="25.5" x14ac:dyDescent="0.15">
      <c r="A46" s="167">
        <v>2200</v>
      </c>
      <c r="B46" s="152" t="s">
        <v>61</v>
      </c>
      <c r="C46" s="159">
        <v>0</v>
      </c>
      <c r="D46" s="160">
        <v>0</v>
      </c>
      <c r="E46" s="155" t="s">
        <v>640</v>
      </c>
      <c r="F46" s="114">
        <v>0</v>
      </c>
      <c r="G46" s="114">
        <v>0</v>
      </c>
      <c r="H46" s="114">
        <v>0</v>
      </c>
      <c r="I46" s="195">
        <f>I51</f>
        <v>5000</v>
      </c>
      <c r="J46" s="195">
        <f>J51</f>
        <v>5000</v>
      </c>
      <c r="K46" s="20"/>
      <c r="L46" s="128">
        <f>I46+I46*5%</f>
        <v>5250</v>
      </c>
      <c r="M46" s="128">
        <f>J46+J46*5%</f>
        <v>5250</v>
      </c>
      <c r="N46" s="35"/>
      <c r="O46" s="35">
        <f>M46-J46</f>
        <v>250</v>
      </c>
      <c r="P46" s="21">
        <f>M46-J46</f>
        <v>250</v>
      </c>
      <c r="Q46" s="21"/>
      <c r="R46" s="15">
        <f t="shared" si="0"/>
        <v>5512.5</v>
      </c>
      <c r="S46" s="15">
        <f t="shared" si="1"/>
        <v>5512.5</v>
      </c>
      <c r="T46" s="35"/>
      <c r="U46" s="15">
        <f t="shared" si="2"/>
        <v>5788.125</v>
      </c>
      <c r="V46" s="15">
        <f t="shared" si="3"/>
        <v>5788.125</v>
      </c>
      <c r="W46" s="57"/>
      <c r="X46" s="62"/>
    </row>
    <row r="47" spans="1:24" ht="12.75" x14ac:dyDescent="0.15">
      <c r="A47" s="156"/>
      <c r="B47" s="152"/>
      <c r="C47" s="153"/>
      <c r="D47" s="154"/>
      <c r="E47" s="157" t="s">
        <v>5</v>
      </c>
      <c r="F47" s="75"/>
      <c r="G47" s="75"/>
      <c r="H47" s="75"/>
      <c r="I47" s="32"/>
      <c r="J47" s="32"/>
      <c r="K47" s="32"/>
      <c r="L47" s="15"/>
      <c r="M47" s="15"/>
      <c r="N47" s="15"/>
      <c r="O47" s="21"/>
      <c r="P47" s="21">
        <f t="shared" ref="P47:P110" si="4">M47-J47</f>
        <v>0</v>
      </c>
      <c r="Q47" s="21"/>
      <c r="R47" s="15">
        <f t="shared" si="0"/>
        <v>0</v>
      </c>
      <c r="S47" s="15">
        <f t="shared" si="1"/>
        <v>0</v>
      </c>
      <c r="T47" s="15"/>
      <c r="U47" s="15">
        <f t="shared" si="2"/>
        <v>0</v>
      </c>
      <c r="V47" s="15">
        <f t="shared" si="3"/>
        <v>0</v>
      </c>
      <c r="W47" s="56"/>
      <c r="X47" s="63"/>
    </row>
    <row r="48" spans="1:24" ht="12.75" x14ac:dyDescent="0.15">
      <c r="A48" s="158">
        <v>2210</v>
      </c>
      <c r="B48" s="152" t="s">
        <v>61</v>
      </c>
      <c r="C48" s="163">
        <v>1</v>
      </c>
      <c r="D48" s="164">
        <v>0</v>
      </c>
      <c r="E48" s="161" t="s">
        <v>641</v>
      </c>
      <c r="F48" s="114">
        <v>0</v>
      </c>
      <c r="G48" s="114">
        <v>0</v>
      </c>
      <c r="H48" s="114">
        <v>0</v>
      </c>
      <c r="I48" s="17"/>
      <c r="J48" s="17"/>
      <c r="K48" s="17"/>
      <c r="L48" s="19"/>
      <c r="M48" s="19"/>
      <c r="N48" s="19"/>
      <c r="O48" s="21"/>
      <c r="P48" s="21">
        <f t="shared" si="4"/>
        <v>0</v>
      </c>
      <c r="Q48" s="21"/>
      <c r="R48" s="15">
        <f t="shared" si="0"/>
        <v>0</v>
      </c>
      <c r="S48" s="15">
        <f t="shared" si="1"/>
        <v>0</v>
      </c>
      <c r="T48" s="19"/>
      <c r="U48" s="15">
        <f t="shared" si="2"/>
        <v>0</v>
      </c>
      <c r="V48" s="15">
        <f t="shared" si="3"/>
        <v>0</v>
      </c>
      <c r="W48" s="57"/>
      <c r="X48" s="62"/>
    </row>
    <row r="49" spans="1:256" ht="12.75" x14ac:dyDescent="0.15">
      <c r="A49" s="158"/>
      <c r="B49" s="152"/>
      <c r="C49" s="159"/>
      <c r="D49" s="160"/>
      <c r="E49" s="157" t="s">
        <v>43</v>
      </c>
      <c r="F49" s="114">
        <v>0</v>
      </c>
      <c r="G49" s="114">
        <v>0</v>
      </c>
      <c r="H49" s="114">
        <v>0</v>
      </c>
      <c r="I49" s="17"/>
      <c r="J49" s="17"/>
      <c r="K49" s="17"/>
      <c r="L49" s="19"/>
      <c r="M49" s="19"/>
      <c r="N49" s="19"/>
      <c r="O49" s="21"/>
      <c r="P49" s="21">
        <f t="shared" si="4"/>
        <v>0</v>
      </c>
      <c r="Q49" s="21"/>
      <c r="R49" s="15">
        <f t="shared" si="0"/>
        <v>0</v>
      </c>
      <c r="S49" s="15">
        <f t="shared" si="1"/>
        <v>0</v>
      </c>
      <c r="T49" s="19"/>
      <c r="U49" s="15">
        <f t="shared" si="2"/>
        <v>0</v>
      </c>
      <c r="V49" s="15">
        <f t="shared" si="3"/>
        <v>0</v>
      </c>
      <c r="W49" s="57"/>
      <c r="X49" s="62"/>
    </row>
    <row r="50" spans="1:256" ht="12.75" x14ac:dyDescent="0.15">
      <c r="A50" s="158">
        <v>2211</v>
      </c>
      <c r="B50" s="162" t="s">
        <v>61</v>
      </c>
      <c r="C50" s="163">
        <v>1</v>
      </c>
      <c r="D50" s="164">
        <v>1</v>
      </c>
      <c r="E50" s="157" t="s">
        <v>642</v>
      </c>
      <c r="F50" s="75"/>
      <c r="G50" s="75"/>
      <c r="H50" s="75"/>
      <c r="I50" s="32"/>
      <c r="J50" s="32"/>
      <c r="K50" s="32"/>
      <c r="L50" s="19"/>
      <c r="M50" s="19"/>
      <c r="N50" s="19"/>
      <c r="O50" s="21"/>
      <c r="P50" s="21">
        <f t="shared" si="4"/>
        <v>0</v>
      </c>
      <c r="Q50" s="21"/>
      <c r="R50" s="15">
        <f t="shared" si="0"/>
        <v>0</v>
      </c>
      <c r="S50" s="15">
        <f t="shared" si="1"/>
        <v>0</v>
      </c>
      <c r="T50" s="19"/>
      <c r="U50" s="15">
        <f t="shared" si="2"/>
        <v>0</v>
      </c>
      <c r="V50" s="15">
        <f t="shared" si="3"/>
        <v>0</v>
      </c>
      <c r="W50" s="57"/>
      <c r="X50" s="63"/>
    </row>
    <row r="51" spans="1:256" ht="12.75" x14ac:dyDescent="0.15">
      <c r="A51" s="158">
        <v>2220</v>
      </c>
      <c r="B51" s="152" t="s">
        <v>61</v>
      </c>
      <c r="C51" s="159">
        <v>2</v>
      </c>
      <c r="D51" s="160">
        <v>0</v>
      </c>
      <c r="E51" s="161" t="s">
        <v>65</v>
      </c>
      <c r="F51" s="114">
        <v>0</v>
      </c>
      <c r="G51" s="114">
        <v>0</v>
      </c>
      <c r="H51" s="114">
        <v>0</v>
      </c>
      <c r="I51" s="29">
        <f>I53</f>
        <v>5000</v>
      </c>
      <c r="J51" s="82">
        <f>J53</f>
        <v>5000</v>
      </c>
      <c r="K51" s="17"/>
      <c r="L51" s="15">
        <f>I51+I51*5%</f>
        <v>5250</v>
      </c>
      <c r="M51" s="15">
        <f>J51+J51*5%</f>
        <v>5250</v>
      </c>
      <c r="N51" s="15"/>
      <c r="O51" s="21">
        <f>M51-J51</f>
        <v>250</v>
      </c>
      <c r="P51" s="21">
        <f t="shared" si="4"/>
        <v>250</v>
      </c>
      <c r="Q51" s="21"/>
      <c r="R51" s="15">
        <f t="shared" si="0"/>
        <v>5512.5</v>
      </c>
      <c r="S51" s="15">
        <f t="shared" si="1"/>
        <v>5512.5</v>
      </c>
      <c r="T51" s="15"/>
      <c r="U51" s="15">
        <f t="shared" si="2"/>
        <v>5788.125</v>
      </c>
      <c r="V51" s="15">
        <f t="shared" si="3"/>
        <v>5788.125</v>
      </c>
      <c r="W51" s="56"/>
      <c r="X51" s="62"/>
    </row>
    <row r="52" spans="1:256" ht="12.75" x14ac:dyDescent="0.15">
      <c r="A52" s="158"/>
      <c r="B52" s="152"/>
      <c r="C52" s="159"/>
      <c r="D52" s="160"/>
      <c r="E52" s="157" t="s">
        <v>43</v>
      </c>
      <c r="F52" s="114">
        <v>0</v>
      </c>
      <c r="G52" s="114">
        <v>0</v>
      </c>
      <c r="H52" s="114">
        <v>0</v>
      </c>
      <c r="I52" s="17"/>
      <c r="J52" s="17"/>
      <c r="K52" s="17"/>
      <c r="L52" s="19"/>
      <c r="M52" s="19"/>
      <c r="N52" s="19"/>
      <c r="O52" s="21"/>
      <c r="P52" s="21">
        <f t="shared" si="4"/>
        <v>0</v>
      </c>
      <c r="Q52" s="21"/>
      <c r="R52" s="15">
        <f t="shared" si="0"/>
        <v>0</v>
      </c>
      <c r="S52" s="15">
        <f t="shared" si="1"/>
        <v>0</v>
      </c>
      <c r="T52" s="19"/>
      <c r="U52" s="15">
        <f t="shared" si="2"/>
        <v>0</v>
      </c>
      <c r="V52" s="15">
        <f t="shared" si="3"/>
        <v>0</v>
      </c>
      <c r="W52" s="57"/>
      <c r="X52" s="62"/>
    </row>
    <row r="53" spans="1:256" ht="12.75" x14ac:dyDescent="0.15">
      <c r="A53" s="158">
        <v>2221</v>
      </c>
      <c r="B53" s="162" t="s">
        <v>61</v>
      </c>
      <c r="C53" s="163">
        <v>2</v>
      </c>
      <c r="D53" s="164">
        <v>1</v>
      </c>
      <c r="E53" s="157" t="s">
        <v>643</v>
      </c>
      <c r="F53" s="75"/>
      <c r="G53" s="75"/>
      <c r="H53" s="75"/>
      <c r="I53" s="197">
        <v>5000</v>
      </c>
      <c r="J53" s="196">
        <v>5000</v>
      </c>
      <c r="K53" s="32"/>
      <c r="L53" s="19">
        <f>I53+I53*5%</f>
        <v>5250</v>
      </c>
      <c r="M53" s="19">
        <f>J53+J53*5%</f>
        <v>5250</v>
      </c>
      <c r="N53" s="19"/>
      <c r="O53" s="21">
        <f>M53-J53</f>
        <v>250</v>
      </c>
      <c r="P53" s="21">
        <f t="shared" si="4"/>
        <v>250</v>
      </c>
      <c r="Q53" s="21"/>
      <c r="R53" s="15">
        <f t="shared" si="0"/>
        <v>5512.5</v>
      </c>
      <c r="S53" s="15">
        <f t="shared" si="1"/>
        <v>5512.5</v>
      </c>
      <c r="T53" s="19"/>
      <c r="U53" s="15">
        <f t="shared" si="2"/>
        <v>5788.125</v>
      </c>
      <c r="V53" s="15">
        <f t="shared" si="3"/>
        <v>5788.125</v>
      </c>
      <c r="W53" s="57"/>
      <c r="X53" s="63"/>
    </row>
    <row r="54" spans="1:256" ht="12.75" x14ac:dyDescent="0.15">
      <c r="A54" s="158">
        <v>2230</v>
      </c>
      <c r="B54" s="152" t="s">
        <v>61</v>
      </c>
      <c r="C54" s="163">
        <v>3</v>
      </c>
      <c r="D54" s="164">
        <v>0</v>
      </c>
      <c r="E54" s="161" t="s">
        <v>644</v>
      </c>
      <c r="F54" s="114">
        <v>0</v>
      </c>
      <c r="G54" s="114">
        <v>0</v>
      </c>
      <c r="H54" s="114">
        <v>0</v>
      </c>
      <c r="I54" s="17"/>
      <c r="J54" s="17"/>
      <c r="K54" s="17"/>
      <c r="L54" s="15"/>
      <c r="M54" s="15"/>
      <c r="N54" s="15"/>
      <c r="O54" s="21"/>
      <c r="P54" s="21">
        <f t="shared" si="4"/>
        <v>0</v>
      </c>
      <c r="Q54" s="21"/>
      <c r="R54" s="15">
        <f t="shared" si="0"/>
        <v>0</v>
      </c>
      <c r="S54" s="15">
        <f t="shared" si="1"/>
        <v>0</v>
      </c>
      <c r="T54" s="15"/>
      <c r="U54" s="15">
        <f t="shared" si="2"/>
        <v>0</v>
      </c>
      <c r="V54" s="15">
        <f t="shared" si="3"/>
        <v>0</v>
      </c>
      <c r="W54" s="56"/>
      <c r="X54" s="63"/>
    </row>
    <row r="55" spans="1:256" s="6" customFormat="1" ht="12.75" x14ac:dyDescent="0.15">
      <c r="A55" s="158"/>
      <c r="B55" s="152"/>
      <c r="C55" s="159"/>
      <c r="D55" s="160"/>
      <c r="E55" s="157" t="s">
        <v>43</v>
      </c>
      <c r="F55" s="114">
        <v>0</v>
      </c>
      <c r="G55" s="114">
        <v>0</v>
      </c>
      <c r="H55" s="114">
        <v>0</v>
      </c>
      <c r="I55" s="79"/>
      <c r="J55" s="79"/>
      <c r="K55" s="33"/>
      <c r="L55" s="21"/>
      <c r="M55" s="21"/>
      <c r="N55" s="21"/>
      <c r="O55" s="21"/>
      <c r="P55" s="21">
        <f t="shared" si="4"/>
        <v>0</v>
      </c>
      <c r="Q55" s="21"/>
      <c r="R55" s="15">
        <f t="shared" si="0"/>
        <v>0</v>
      </c>
      <c r="S55" s="15">
        <f t="shared" si="1"/>
        <v>0</v>
      </c>
      <c r="T55" s="21"/>
      <c r="U55" s="15">
        <f t="shared" si="2"/>
        <v>0</v>
      </c>
      <c r="V55" s="15">
        <f t="shared" si="3"/>
        <v>0</v>
      </c>
      <c r="W55" s="58"/>
      <c r="X55" s="63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</row>
    <row r="56" spans="1:256" ht="12.75" x14ac:dyDescent="0.15">
      <c r="A56" s="158">
        <v>2231</v>
      </c>
      <c r="B56" s="162" t="s">
        <v>61</v>
      </c>
      <c r="C56" s="163">
        <v>3</v>
      </c>
      <c r="D56" s="164">
        <v>1</v>
      </c>
      <c r="E56" s="157" t="s">
        <v>645</v>
      </c>
      <c r="F56" s="75"/>
      <c r="G56" s="75"/>
      <c r="H56" s="75"/>
      <c r="I56" s="80"/>
      <c r="J56" s="80"/>
      <c r="K56" s="17"/>
      <c r="L56" s="15"/>
      <c r="M56" s="15"/>
      <c r="N56" s="15"/>
      <c r="O56" s="21"/>
      <c r="P56" s="21">
        <f t="shared" si="4"/>
        <v>0</v>
      </c>
      <c r="Q56" s="21"/>
      <c r="R56" s="15">
        <f t="shared" si="0"/>
        <v>0</v>
      </c>
      <c r="S56" s="15">
        <f t="shared" si="1"/>
        <v>0</v>
      </c>
      <c r="T56" s="15"/>
      <c r="U56" s="15">
        <f t="shared" si="2"/>
        <v>0</v>
      </c>
      <c r="V56" s="15">
        <f t="shared" si="3"/>
        <v>0</v>
      </c>
      <c r="W56" s="56"/>
      <c r="X56" s="62"/>
    </row>
    <row r="57" spans="1:256" ht="38.25" x14ac:dyDescent="0.15">
      <c r="A57" s="158">
        <v>2240</v>
      </c>
      <c r="B57" s="152" t="s">
        <v>61</v>
      </c>
      <c r="C57" s="159">
        <v>4</v>
      </c>
      <c r="D57" s="160">
        <v>0</v>
      </c>
      <c r="E57" s="161" t="s">
        <v>646</v>
      </c>
      <c r="F57" s="114">
        <v>0</v>
      </c>
      <c r="G57" s="114">
        <v>0</v>
      </c>
      <c r="H57" s="114">
        <v>0</v>
      </c>
      <c r="I57" s="80"/>
      <c r="J57" s="80"/>
      <c r="K57" s="17"/>
      <c r="L57" s="19"/>
      <c r="M57" s="19"/>
      <c r="N57" s="19"/>
      <c r="O57" s="21"/>
      <c r="P57" s="21">
        <f t="shared" si="4"/>
        <v>0</v>
      </c>
      <c r="Q57" s="21"/>
      <c r="R57" s="15">
        <f t="shared" si="0"/>
        <v>0</v>
      </c>
      <c r="S57" s="15">
        <f t="shared" si="1"/>
        <v>0</v>
      </c>
      <c r="T57" s="19"/>
      <c r="U57" s="15">
        <f t="shared" si="2"/>
        <v>0</v>
      </c>
      <c r="V57" s="15">
        <f t="shared" si="3"/>
        <v>0</v>
      </c>
      <c r="W57" s="57"/>
      <c r="X57" s="63"/>
    </row>
    <row r="58" spans="1:256" s="6" customFormat="1" ht="12.75" x14ac:dyDescent="0.15">
      <c r="A58" s="158"/>
      <c r="B58" s="152"/>
      <c r="C58" s="159"/>
      <c r="D58" s="160"/>
      <c r="E58" s="157" t="s">
        <v>43</v>
      </c>
      <c r="F58" s="114">
        <v>0</v>
      </c>
      <c r="G58" s="114">
        <v>0</v>
      </c>
      <c r="H58" s="114">
        <v>0</v>
      </c>
      <c r="I58" s="33"/>
      <c r="J58" s="33"/>
      <c r="K58" s="33"/>
      <c r="L58" s="21"/>
      <c r="M58" s="21"/>
      <c r="N58" s="21"/>
      <c r="O58" s="21"/>
      <c r="P58" s="21">
        <f t="shared" si="4"/>
        <v>0</v>
      </c>
      <c r="Q58" s="21"/>
      <c r="R58" s="15">
        <f t="shared" si="0"/>
        <v>0</v>
      </c>
      <c r="S58" s="15">
        <f t="shared" si="1"/>
        <v>0</v>
      </c>
      <c r="T58" s="21"/>
      <c r="U58" s="15">
        <f t="shared" si="2"/>
        <v>0</v>
      </c>
      <c r="V58" s="15">
        <f t="shared" si="3"/>
        <v>0</v>
      </c>
      <c r="W58" s="58"/>
      <c r="X58" s="63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</row>
    <row r="59" spans="1:256" ht="25.5" x14ac:dyDescent="0.15">
      <c r="A59" s="158">
        <v>2241</v>
      </c>
      <c r="B59" s="162" t="s">
        <v>61</v>
      </c>
      <c r="C59" s="163">
        <v>4</v>
      </c>
      <c r="D59" s="164">
        <v>1</v>
      </c>
      <c r="E59" s="157" t="s">
        <v>646</v>
      </c>
      <c r="F59" s="75"/>
      <c r="G59" s="75"/>
      <c r="H59" s="75"/>
      <c r="I59" s="17"/>
      <c r="J59" s="17"/>
      <c r="K59" s="17"/>
      <c r="L59" s="15"/>
      <c r="M59" s="15"/>
      <c r="N59" s="15"/>
      <c r="O59" s="21"/>
      <c r="P59" s="21">
        <f t="shared" si="4"/>
        <v>0</v>
      </c>
      <c r="Q59" s="21"/>
      <c r="R59" s="15">
        <f t="shared" si="0"/>
        <v>0</v>
      </c>
      <c r="S59" s="15">
        <f t="shared" si="1"/>
        <v>0</v>
      </c>
      <c r="T59" s="15"/>
      <c r="U59" s="15">
        <f t="shared" si="2"/>
        <v>0</v>
      </c>
      <c r="V59" s="15">
        <f t="shared" si="3"/>
        <v>0</v>
      </c>
      <c r="W59" s="56"/>
      <c r="X59" s="62"/>
    </row>
    <row r="60" spans="1:256" ht="12.75" x14ac:dyDescent="0.15">
      <c r="A60" s="158"/>
      <c r="B60" s="152"/>
      <c r="C60" s="159"/>
      <c r="D60" s="160"/>
      <c r="E60" s="157" t="s">
        <v>43</v>
      </c>
      <c r="F60" s="114">
        <v>0</v>
      </c>
      <c r="G60" s="114">
        <v>0</v>
      </c>
      <c r="H60" s="114">
        <v>0</v>
      </c>
      <c r="I60" s="17"/>
      <c r="J60" s="17"/>
      <c r="K60" s="17"/>
      <c r="L60" s="19"/>
      <c r="M60" s="19"/>
      <c r="N60" s="19"/>
      <c r="O60" s="21"/>
      <c r="P60" s="21">
        <f t="shared" si="4"/>
        <v>0</v>
      </c>
      <c r="Q60" s="21"/>
      <c r="R60" s="15">
        <f t="shared" si="0"/>
        <v>0</v>
      </c>
      <c r="S60" s="15">
        <f t="shared" si="1"/>
        <v>0</v>
      </c>
      <c r="T60" s="19"/>
      <c r="U60" s="15">
        <f t="shared" si="2"/>
        <v>0</v>
      </c>
      <c r="V60" s="15">
        <f t="shared" si="3"/>
        <v>0</v>
      </c>
      <c r="W60" s="57"/>
      <c r="X60" s="63"/>
    </row>
    <row r="61" spans="1:256" s="6" customFormat="1" ht="25.5" x14ac:dyDescent="0.15">
      <c r="A61" s="158">
        <v>2250</v>
      </c>
      <c r="B61" s="152" t="s">
        <v>61</v>
      </c>
      <c r="C61" s="159">
        <v>5</v>
      </c>
      <c r="D61" s="160">
        <v>0</v>
      </c>
      <c r="E61" s="161" t="s">
        <v>68</v>
      </c>
      <c r="F61" s="114">
        <v>0</v>
      </c>
      <c r="G61" s="114">
        <v>0</v>
      </c>
      <c r="H61" s="114">
        <v>0</v>
      </c>
      <c r="I61" s="33"/>
      <c r="J61" s="33"/>
      <c r="K61" s="33"/>
      <c r="L61" s="21"/>
      <c r="M61" s="21"/>
      <c r="N61" s="21"/>
      <c r="O61" s="21"/>
      <c r="P61" s="21">
        <f t="shared" si="4"/>
        <v>0</v>
      </c>
      <c r="Q61" s="21"/>
      <c r="R61" s="15">
        <f t="shared" si="0"/>
        <v>0</v>
      </c>
      <c r="S61" s="15">
        <f t="shared" si="1"/>
        <v>0</v>
      </c>
      <c r="T61" s="21"/>
      <c r="U61" s="15">
        <f t="shared" si="2"/>
        <v>0</v>
      </c>
      <c r="V61" s="15">
        <f t="shared" si="3"/>
        <v>0</v>
      </c>
      <c r="W61" s="58"/>
      <c r="X61" s="62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</row>
    <row r="62" spans="1:256" ht="12.75" x14ac:dyDescent="0.15">
      <c r="A62" s="158"/>
      <c r="B62" s="152"/>
      <c r="C62" s="159"/>
      <c r="D62" s="160"/>
      <c r="E62" s="157" t="s">
        <v>43</v>
      </c>
      <c r="F62" s="75"/>
      <c r="G62" s="75"/>
      <c r="H62" s="75"/>
      <c r="I62" s="17"/>
      <c r="J62" s="17"/>
      <c r="K62" s="17"/>
      <c r="L62" s="19"/>
      <c r="M62" s="19"/>
      <c r="N62" s="19"/>
      <c r="O62" s="21"/>
      <c r="P62" s="21">
        <f t="shared" si="4"/>
        <v>0</v>
      </c>
      <c r="Q62" s="21"/>
      <c r="R62" s="15">
        <f t="shared" si="0"/>
        <v>0</v>
      </c>
      <c r="S62" s="15">
        <f t="shared" si="1"/>
        <v>0</v>
      </c>
      <c r="T62" s="19"/>
      <c r="U62" s="15">
        <f t="shared" si="2"/>
        <v>0</v>
      </c>
      <c r="V62" s="15">
        <f t="shared" si="3"/>
        <v>0</v>
      </c>
      <c r="W62" s="57"/>
      <c r="X62" s="63"/>
    </row>
    <row r="63" spans="1:256" ht="12.75" x14ac:dyDescent="0.15">
      <c r="A63" s="158">
        <v>2251</v>
      </c>
      <c r="B63" s="162" t="s">
        <v>61</v>
      </c>
      <c r="C63" s="163">
        <v>5</v>
      </c>
      <c r="D63" s="164">
        <v>1</v>
      </c>
      <c r="E63" s="157" t="s">
        <v>68</v>
      </c>
      <c r="F63" s="114">
        <v>0</v>
      </c>
      <c r="G63" s="114">
        <v>0</v>
      </c>
      <c r="H63" s="114">
        <v>0</v>
      </c>
      <c r="I63" s="17"/>
      <c r="J63" s="17"/>
      <c r="K63" s="17"/>
      <c r="L63" s="19"/>
      <c r="M63" s="19"/>
      <c r="N63" s="19"/>
      <c r="O63" s="21"/>
      <c r="P63" s="21">
        <f t="shared" si="4"/>
        <v>0</v>
      </c>
      <c r="Q63" s="21"/>
      <c r="R63" s="15">
        <f t="shared" si="0"/>
        <v>0</v>
      </c>
      <c r="S63" s="15">
        <f t="shared" si="1"/>
        <v>0</v>
      </c>
      <c r="T63" s="19"/>
      <c r="U63" s="15">
        <f t="shared" si="2"/>
        <v>0</v>
      </c>
      <c r="V63" s="15">
        <f t="shared" si="3"/>
        <v>0</v>
      </c>
      <c r="W63" s="57"/>
      <c r="X63" s="63"/>
    </row>
    <row r="64" spans="1:256" s="6" customFormat="1" ht="51" x14ac:dyDescent="0.15">
      <c r="A64" s="167">
        <v>2300</v>
      </c>
      <c r="B64" s="168" t="s">
        <v>647</v>
      </c>
      <c r="C64" s="159">
        <v>0</v>
      </c>
      <c r="D64" s="160">
        <v>0</v>
      </c>
      <c r="E64" s="169" t="s">
        <v>648</v>
      </c>
      <c r="F64" s="75"/>
      <c r="G64" s="75"/>
      <c r="H64" s="75"/>
      <c r="I64" s="33"/>
      <c r="J64" s="33"/>
      <c r="K64" s="33"/>
      <c r="L64" s="21"/>
      <c r="M64" s="21"/>
      <c r="N64" s="21"/>
      <c r="O64" s="21"/>
      <c r="P64" s="21">
        <f t="shared" si="4"/>
        <v>0</v>
      </c>
      <c r="Q64" s="21"/>
      <c r="R64" s="15">
        <f t="shared" si="0"/>
        <v>0</v>
      </c>
      <c r="S64" s="15">
        <f t="shared" si="1"/>
        <v>0</v>
      </c>
      <c r="T64" s="21"/>
      <c r="U64" s="15">
        <f t="shared" si="2"/>
        <v>0</v>
      </c>
      <c r="V64" s="15">
        <f t="shared" si="3"/>
        <v>0</v>
      </c>
      <c r="W64" s="58"/>
      <c r="X64" s="62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</row>
    <row r="65" spans="1:256" ht="12.75" x14ac:dyDescent="0.15">
      <c r="A65" s="156"/>
      <c r="B65" s="152"/>
      <c r="C65" s="153"/>
      <c r="D65" s="154"/>
      <c r="E65" s="157" t="s">
        <v>5</v>
      </c>
      <c r="F65" s="114">
        <v>0</v>
      </c>
      <c r="G65" s="114">
        <v>0</v>
      </c>
      <c r="H65" s="114">
        <v>0</v>
      </c>
      <c r="I65" s="17"/>
      <c r="J65" s="17"/>
      <c r="K65" s="17"/>
      <c r="L65" s="19"/>
      <c r="M65" s="19"/>
      <c r="N65" s="19"/>
      <c r="O65" s="21"/>
      <c r="P65" s="21">
        <f t="shared" si="4"/>
        <v>0</v>
      </c>
      <c r="Q65" s="21"/>
      <c r="R65" s="15">
        <f t="shared" si="0"/>
        <v>0</v>
      </c>
      <c r="S65" s="15">
        <f t="shared" si="1"/>
        <v>0</v>
      </c>
      <c r="T65" s="19"/>
      <c r="U65" s="15">
        <f t="shared" si="2"/>
        <v>0</v>
      </c>
      <c r="V65" s="15">
        <f t="shared" si="3"/>
        <v>0</v>
      </c>
      <c r="W65" s="57"/>
      <c r="X65" s="63"/>
    </row>
    <row r="66" spans="1:256" ht="12.75" x14ac:dyDescent="0.15">
      <c r="A66" s="158">
        <v>2310</v>
      </c>
      <c r="B66" s="168" t="s">
        <v>647</v>
      </c>
      <c r="C66" s="159">
        <v>1</v>
      </c>
      <c r="D66" s="160">
        <v>0</v>
      </c>
      <c r="E66" s="161" t="s">
        <v>649</v>
      </c>
      <c r="F66" s="114">
        <v>0</v>
      </c>
      <c r="G66" s="114">
        <v>0</v>
      </c>
      <c r="H66" s="114">
        <v>0</v>
      </c>
      <c r="I66" s="17"/>
      <c r="J66" s="17"/>
      <c r="K66" s="17"/>
      <c r="L66" s="21"/>
      <c r="M66" s="21"/>
      <c r="N66" s="19"/>
      <c r="O66" s="21"/>
      <c r="P66" s="21">
        <f t="shared" si="4"/>
        <v>0</v>
      </c>
      <c r="Q66" s="21"/>
      <c r="R66" s="15">
        <f t="shared" si="0"/>
        <v>0</v>
      </c>
      <c r="S66" s="15">
        <f t="shared" si="1"/>
        <v>0</v>
      </c>
      <c r="T66" s="19"/>
      <c r="U66" s="15">
        <f t="shared" si="2"/>
        <v>0</v>
      </c>
      <c r="V66" s="15">
        <f t="shared" si="3"/>
        <v>0</v>
      </c>
      <c r="W66" s="57"/>
      <c r="X66" s="63"/>
    </row>
    <row r="67" spans="1:256" ht="12.75" x14ac:dyDescent="0.15">
      <c r="A67" s="158"/>
      <c r="B67" s="152"/>
      <c r="C67" s="159"/>
      <c r="D67" s="160"/>
      <c r="E67" s="157" t="s">
        <v>43</v>
      </c>
      <c r="F67" s="114">
        <v>0</v>
      </c>
      <c r="G67" s="114">
        <v>0</v>
      </c>
      <c r="H67" s="114">
        <v>0</v>
      </c>
      <c r="I67" s="81"/>
      <c r="J67" s="81"/>
      <c r="K67" s="81"/>
      <c r="L67" s="15"/>
      <c r="M67" s="15"/>
      <c r="N67" s="15"/>
      <c r="O67" s="21"/>
      <c r="P67" s="21">
        <f t="shared" si="4"/>
        <v>0</v>
      </c>
      <c r="Q67" s="21"/>
      <c r="R67" s="15">
        <f t="shared" si="0"/>
        <v>0</v>
      </c>
      <c r="S67" s="15">
        <f t="shared" si="1"/>
        <v>0</v>
      </c>
      <c r="T67" s="15"/>
      <c r="U67" s="15">
        <f t="shared" si="2"/>
        <v>0</v>
      </c>
      <c r="V67" s="15">
        <f t="shared" si="3"/>
        <v>0</v>
      </c>
      <c r="W67" s="56"/>
      <c r="X67" s="63"/>
    </row>
    <row r="68" spans="1:256" ht="12.75" x14ac:dyDescent="0.15">
      <c r="A68" s="158">
        <v>2311</v>
      </c>
      <c r="B68" s="170" t="s">
        <v>647</v>
      </c>
      <c r="C68" s="163">
        <v>1</v>
      </c>
      <c r="D68" s="164">
        <v>1</v>
      </c>
      <c r="E68" s="157" t="s">
        <v>650</v>
      </c>
      <c r="F68" s="114">
        <v>0</v>
      </c>
      <c r="G68" s="114">
        <v>0</v>
      </c>
      <c r="H68" s="114">
        <v>0</v>
      </c>
      <c r="I68" s="17"/>
      <c r="J68" s="17"/>
      <c r="K68" s="17"/>
      <c r="L68" s="19"/>
      <c r="M68" s="19"/>
      <c r="N68" s="19"/>
      <c r="O68" s="21"/>
      <c r="P68" s="21">
        <f t="shared" si="4"/>
        <v>0</v>
      </c>
      <c r="Q68" s="21"/>
      <c r="R68" s="15">
        <f t="shared" si="0"/>
        <v>0</v>
      </c>
      <c r="S68" s="15">
        <f t="shared" si="1"/>
        <v>0</v>
      </c>
      <c r="T68" s="19"/>
      <c r="U68" s="15">
        <f t="shared" si="2"/>
        <v>0</v>
      </c>
      <c r="V68" s="15">
        <f t="shared" si="3"/>
        <v>0</v>
      </c>
      <c r="W68" s="57"/>
      <c r="X68" s="63"/>
    </row>
    <row r="69" spans="1:256" s="6" customFormat="1" ht="12.75" x14ac:dyDescent="0.15">
      <c r="A69" s="158">
        <v>2312</v>
      </c>
      <c r="B69" s="170" t="s">
        <v>647</v>
      </c>
      <c r="C69" s="163">
        <v>1</v>
      </c>
      <c r="D69" s="164">
        <v>2</v>
      </c>
      <c r="E69" s="157" t="s">
        <v>651</v>
      </c>
      <c r="F69" s="75"/>
      <c r="G69" s="75"/>
      <c r="H69" s="75"/>
      <c r="I69" s="33"/>
      <c r="J69" s="33"/>
      <c r="K69" s="33"/>
      <c r="L69" s="15"/>
      <c r="M69" s="15"/>
      <c r="N69" s="21"/>
      <c r="O69" s="21"/>
      <c r="P69" s="21">
        <f t="shared" si="4"/>
        <v>0</v>
      </c>
      <c r="Q69" s="21"/>
      <c r="R69" s="15">
        <f t="shared" si="0"/>
        <v>0</v>
      </c>
      <c r="S69" s="15">
        <f t="shared" si="1"/>
        <v>0</v>
      </c>
      <c r="T69" s="21"/>
      <c r="U69" s="15">
        <f t="shared" si="2"/>
        <v>0</v>
      </c>
      <c r="V69" s="15">
        <f t="shared" si="3"/>
        <v>0</v>
      </c>
      <c r="W69" s="58"/>
      <c r="X69" s="62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</row>
    <row r="70" spans="1:256" ht="12.75" x14ac:dyDescent="0.15">
      <c r="A70" s="158">
        <v>2313</v>
      </c>
      <c r="B70" s="170" t="s">
        <v>647</v>
      </c>
      <c r="C70" s="163">
        <v>1</v>
      </c>
      <c r="D70" s="164">
        <v>3</v>
      </c>
      <c r="E70" s="157" t="s">
        <v>652</v>
      </c>
      <c r="F70" s="114">
        <v>0</v>
      </c>
      <c r="G70" s="114">
        <v>0</v>
      </c>
      <c r="H70" s="114">
        <v>0</v>
      </c>
      <c r="I70" s="17"/>
      <c r="J70" s="17"/>
      <c r="K70" s="17"/>
      <c r="L70" s="19"/>
      <c r="M70" s="19"/>
      <c r="N70" s="19"/>
      <c r="O70" s="21"/>
      <c r="P70" s="21">
        <f t="shared" si="4"/>
        <v>0</v>
      </c>
      <c r="Q70" s="21"/>
      <c r="R70" s="15">
        <f t="shared" si="0"/>
        <v>0</v>
      </c>
      <c r="S70" s="15">
        <f t="shared" si="1"/>
        <v>0</v>
      </c>
      <c r="T70" s="19"/>
      <c r="U70" s="15">
        <f t="shared" si="2"/>
        <v>0</v>
      </c>
      <c r="V70" s="15">
        <f t="shared" si="3"/>
        <v>0</v>
      </c>
      <c r="W70" s="57"/>
      <c r="X70" s="63"/>
    </row>
    <row r="71" spans="1:256" ht="12.75" x14ac:dyDescent="0.15">
      <c r="A71" s="158">
        <v>2320</v>
      </c>
      <c r="B71" s="168" t="s">
        <v>647</v>
      </c>
      <c r="C71" s="159">
        <v>2</v>
      </c>
      <c r="D71" s="160">
        <v>0</v>
      </c>
      <c r="E71" s="161" t="s">
        <v>653</v>
      </c>
      <c r="F71" s="114">
        <v>0</v>
      </c>
      <c r="G71" s="114">
        <v>0</v>
      </c>
      <c r="H71" s="114">
        <v>0</v>
      </c>
      <c r="I71" s="80"/>
      <c r="J71" s="80"/>
      <c r="K71" s="80"/>
      <c r="L71" s="15"/>
      <c r="M71" s="15"/>
      <c r="N71" s="19"/>
      <c r="O71" s="21"/>
      <c r="P71" s="21">
        <f t="shared" si="4"/>
        <v>0</v>
      </c>
      <c r="Q71" s="21"/>
      <c r="R71" s="15">
        <f t="shared" si="0"/>
        <v>0</v>
      </c>
      <c r="S71" s="15">
        <f t="shared" si="1"/>
        <v>0</v>
      </c>
      <c r="T71" s="19"/>
      <c r="U71" s="15">
        <f t="shared" si="2"/>
        <v>0</v>
      </c>
      <c r="V71" s="15">
        <f t="shared" si="3"/>
        <v>0</v>
      </c>
      <c r="W71" s="57"/>
      <c r="X71" s="63"/>
    </row>
    <row r="72" spans="1:256" ht="12.75" x14ac:dyDescent="0.15">
      <c r="A72" s="158"/>
      <c r="B72" s="152"/>
      <c r="C72" s="159"/>
      <c r="D72" s="160"/>
      <c r="E72" s="157" t="s">
        <v>43</v>
      </c>
      <c r="F72" s="75"/>
      <c r="G72" s="75"/>
      <c r="H72" s="75"/>
      <c r="I72" s="82"/>
      <c r="J72" s="82"/>
      <c r="K72" s="82"/>
      <c r="L72" s="100"/>
      <c r="M72" s="100"/>
      <c r="N72" s="19"/>
      <c r="O72" s="21"/>
      <c r="P72" s="21">
        <f t="shared" si="4"/>
        <v>0</v>
      </c>
      <c r="Q72" s="21"/>
      <c r="R72" s="15">
        <f t="shared" si="0"/>
        <v>0</v>
      </c>
      <c r="S72" s="15">
        <f t="shared" si="1"/>
        <v>0</v>
      </c>
      <c r="T72" s="19"/>
      <c r="U72" s="15">
        <f t="shared" si="2"/>
        <v>0</v>
      </c>
      <c r="V72" s="15">
        <f t="shared" si="3"/>
        <v>0</v>
      </c>
      <c r="W72" s="57"/>
      <c r="X72" s="63"/>
    </row>
    <row r="73" spans="1:256" ht="12.75" x14ac:dyDescent="0.15">
      <c r="A73" s="158">
        <v>2321</v>
      </c>
      <c r="B73" s="170" t="s">
        <v>647</v>
      </c>
      <c r="C73" s="163">
        <v>2</v>
      </c>
      <c r="D73" s="164">
        <v>1</v>
      </c>
      <c r="E73" s="157" t="s">
        <v>654</v>
      </c>
      <c r="F73" s="114">
        <v>0</v>
      </c>
      <c r="G73" s="114">
        <v>0</v>
      </c>
      <c r="H73" s="114">
        <v>0</v>
      </c>
      <c r="I73" s="80"/>
      <c r="J73" s="80"/>
      <c r="K73" s="80"/>
      <c r="L73" s="19"/>
      <c r="M73" s="19"/>
      <c r="N73" s="19"/>
      <c r="O73" s="21"/>
      <c r="P73" s="21">
        <f t="shared" si="4"/>
        <v>0</v>
      </c>
      <c r="Q73" s="21"/>
      <c r="R73" s="15">
        <f t="shared" si="0"/>
        <v>0</v>
      </c>
      <c r="S73" s="15">
        <f t="shared" si="1"/>
        <v>0</v>
      </c>
      <c r="T73" s="19"/>
      <c r="U73" s="15">
        <f t="shared" si="2"/>
        <v>0</v>
      </c>
      <c r="V73" s="15">
        <f t="shared" si="3"/>
        <v>0</v>
      </c>
      <c r="W73" s="57"/>
      <c r="X73" s="63"/>
    </row>
    <row r="74" spans="1:256" ht="25.5" x14ac:dyDescent="0.15">
      <c r="A74" s="158">
        <v>2330</v>
      </c>
      <c r="B74" s="168" t="s">
        <v>647</v>
      </c>
      <c r="C74" s="159">
        <v>3</v>
      </c>
      <c r="D74" s="160">
        <v>0</v>
      </c>
      <c r="E74" s="161" t="s">
        <v>655</v>
      </c>
      <c r="F74" s="114">
        <v>0</v>
      </c>
      <c r="G74" s="114">
        <v>0</v>
      </c>
      <c r="H74" s="114">
        <v>0</v>
      </c>
      <c r="I74" s="80"/>
      <c r="J74" s="80"/>
      <c r="K74" s="80"/>
      <c r="L74" s="19"/>
      <c r="M74" s="19"/>
      <c r="N74" s="19"/>
      <c r="O74" s="21"/>
      <c r="P74" s="21">
        <f t="shared" si="4"/>
        <v>0</v>
      </c>
      <c r="Q74" s="21"/>
      <c r="R74" s="15">
        <f t="shared" si="0"/>
        <v>0</v>
      </c>
      <c r="S74" s="15">
        <f t="shared" si="1"/>
        <v>0</v>
      </c>
      <c r="T74" s="19"/>
      <c r="U74" s="15">
        <f t="shared" si="2"/>
        <v>0</v>
      </c>
      <c r="V74" s="15">
        <f t="shared" si="3"/>
        <v>0</v>
      </c>
      <c r="W74" s="57"/>
      <c r="X74" s="63"/>
    </row>
    <row r="75" spans="1:256" s="6" customFormat="1" ht="12.75" x14ac:dyDescent="0.15">
      <c r="A75" s="158"/>
      <c r="B75" s="152"/>
      <c r="C75" s="159"/>
      <c r="D75" s="160"/>
      <c r="E75" s="157" t="s">
        <v>43</v>
      </c>
      <c r="F75" s="114">
        <v>0</v>
      </c>
      <c r="G75" s="114">
        <v>0</v>
      </c>
      <c r="H75" s="114">
        <v>0</v>
      </c>
      <c r="I75" s="115"/>
      <c r="J75" s="115"/>
      <c r="K75" s="79"/>
      <c r="L75" s="100"/>
      <c r="M75" s="100"/>
      <c r="N75" s="21"/>
      <c r="O75" s="21"/>
      <c r="P75" s="21">
        <f t="shared" si="4"/>
        <v>0</v>
      </c>
      <c r="Q75" s="21"/>
      <c r="R75" s="15">
        <f t="shared" si="0"/>
        <v>0</v>
      </c>
      <c r="S75" s="15">
        <f t="shared" si="1"/>
        <v>0</v>
      </c>
      <c r="T75" s="21"/>
      <c r="U75" s="15">
        <f t="shared" si="2"/>
        <v>0</v>
      </c>
      <c r="V75" s="15">
        <f t="shared" si="3"/>
        <v>0</v>
      </c>
      <c r="W75" s="58"/>
      <c r="X75" s="62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</row>
    <row r="76" spans="1:256" ht="12.75" x14ac:dyDescent="0.15">
      <c r="A76" s="158">
        <v>2331</v>
      </c>
      <c r="B76" s="170" t="s">
        <v>647</v>
      </c>
      <c r="C76" s="163">
        <v>3</v>
      </c>
      <c r="D76" s="164">
        <v>1</v>
      </c>
      <c r="E76" s="157" t="s">
        <v>656</v>
      </c>
      <c r="F76" s="75"/>
      <c r="G76" s="75"/>
      <c r="H76" s="75"/>
      <c r="I76" s="17"/>
      <c r="J76" s="17"/>
      <c r="K76" s="80"/>
      <c r="L76" s="19"/>
      <c r="M76" s="19"/>
      <c r="N76" s="19"/>
      <c r="O76" s="21"/>
      <c r="P76" s="21">
        <f t="shared" si="4"/>
        <v>0</v>
      </c>
      <c r="Q76" s="21"/>
      <c r="R76" s="15">
        <f t="shared" si="0"/>
        <v>0</v>
      </c>
      <c r="S76" s="15">
        <f t="shared" si="1"/>
        <v>0</v>
      </c>
      <c r="T76" s="19"/>
      <c r="U76" s="15">
        <f t="shared" si="2"/>
        <v>0</v>
      </c>
      <c r="V76" s="15">
        <f t="shared" si="3"/>
        <v>0</v>
      </c>
      <c r="W76" s="57"/>
      <c r="X76" s="63"/>
    </row>
    <row r="77" spans="1:256" ht="12.75" x14ac:dyDescent="0.15">
      <c r="A77" s="158">
        <v>2332</v>
      </c>
      <c r="B77" s="170" t="s">
        <v>647</v>
      </c>
      <c r="C77" s="163">
        <v>3</v>
      </c>
      <c r="D77" s="164">
        <v>2</v>
      </c>
      <c r="E77" s="157" t="s">
        <v>657</v>
      </c>
      <c r="F77" s="114">
        <v>0</v>
      </c>
      <c r="G77" s="114">
        <v>0</v>
      </c>
      <c r="H77" s="114">
        <v>0</v>
      </c>
      <c r="I77" s="116"/>
      <c r="J77" s="116"/>
      <c r="K77" s="80"/>
      <c r="L77" s="19"/>
      <c r="M77" s="19"/>
      <c r="N77" s="19"/>
      <c r="O77" s="21"/>
      <c r="P77" s="21">
        <f t="shared" si="4"/>
        <v>0</v>
      </c>
      <c r="Q77" s="21"/>
      <c r="R77" s="15">
        <f t="shared" ref="R77:R140" si="5">L77+L77*5%</f>
        <v>0</v>
      </c>
      <c r="S77" s="15">
        <f t="shared" ref="S77:S140" si="6">M77+M77*5%</f>
        <v>0</v>
      </c>
      <c r="T77" s="19"/>
      <c r="U77" s="15">
        <f t="shared" ref="U77:U140" si="7">R77+R77*5%</f>
        <v>0</v>
      </c>
      <c r="V77" s="15">
        <f t="shared" ref="V77:V140" si="8">S77+S77*5%</f>
        <v>0</v>
      </c>
      <c r="W77" s="57"/>
      <c r="X77" s="63"/>
    </row>
    <row r="78" spans="1:256" s="6" customFormat="1" ht="12.75" x14ac:dyDescent="0.15">
      <c r="A78" s="158">
        <v>2340</v>
      </c>
      <c r="B78" s="168" t="s">
        <v>647</v>
      </c>
      <c r="C78" s="159">
        <v>4</v>
      </c>
      <c r="D78" s="160">
        <v>0</v>
      </c>
      <c r="E78" s="161" t="s">
        <v>658</v>
      </c>
      <c r="F78" s="114">
        <v>0</v>
      </c>
      <c r="G78" s="114">
        <v>0</v>
      </c>
      <c r="H78" s="114">
        <v>0</v>
      </c>
      <c r="I78" s="33"/>
      <c r="J78" s="33"/>
      <c r="K78" s="33"/>
      <c r="L78" s="21"/>
      <c r="M78" s="21"/>
      <c r="N78" s="21"/>
      <c r="O78" s="21"/>
      <c r="P78" s="21">
        <f t="shared" si="4"/>
        <v>0</v>
      </c>
      <c r="Q78" s="21"/>
      <c r="R78" s="15">
        <f t="shared" si="5"/>
        <v>0</v>
      </c>
      <c r="S78" s="15">
        <f t="shared" si="6"/>
        <v>0</v>
      </c>
      <c r="T78" s="21"/>
      <c r="U78" s="15">
        <f t="shared" si="7"/>
        <v>0</v>
      </c>
      <c r="V78" s="15">
        <f t="shared" si="8"/>
        <v>0</v>
      </c>
      <c r="W78" s="58"/>
      <c r="X78" s="63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</row>
    <row r="79" spans="1:256" ht="12.75" x14ac:dyDescent="0.15">
      <c r="A79" s="158"/>
      <c r="B79" s="152"/>
      <c r="C79" s="159"/>
      <c r="D79" s="160"/>
      <c r="E79" s="157" t="s">
        <v>43</v>
      </c>
      <c r="F79" s="75"/>
      <c r="G79" s="75"/>
      <c r="H79" s="75"/>
      <c r="I79" s="17"/>
      <c r="J79" s="17"/>
      <c r="K79" s="17"/>
      <c r="L79" s="19"/>
      <c r="M79" s="19"/>
      <c r="N79" s="19"/>
      <c r="O79" s="21"/>
      <c r="P79" s="21">
        <f t="shared" si="4"/>
        <v>0</v>
      </c>
      <c r="Q79" s="21"/>
      <c r="R79" s="15">
        <f t="shared" si="5"/>
        <v>0</v>
      </c>
      <c r="S79" s="15">
        <f t="shared" si="6"/>
        <v>0</v>
      </c>
      <c r="T79" s="19"/>
      <c r="U79" s="15">
        <f t="shared" si="7"/>
        <v>0</v>
      </c>
      <c r="V79" s="15">
        <f t="shared" si="8"/>
        <v>0</v>
      </c>
      <c r="W79" s="57"/>
      <c r="X79" s="63"/>
    </row>
    <row r="80" spans="1:256" ht="12.75" x14ac:dyDescent="0.15">
      <c r="A80" s="158">
        <v>2341</v>
      </c>
      <c r="B80" s="170" t="s">
        <v>647</v>
      </c>
      <c r="C80" s="163">
        <v>4</v>
      </c>
      <c r="D80" s="164">
        <v>1</v>
      </c>
      <c r="E80" s="157" t="s">
        <v>658</v>
      </c>
      <c r="F80" s="114">
        <v>0</v>
      </c>
      <c r="G80" s="114">
        <v>0</v>
      </c>
      <c r="H80" s="114">
        <v>0</v>
      </c>
      <c r="I80" s="17"/>
      <c r="J80" s="17"/>
      <c r="K80" s="17"/>
      <c r="L80" s="19"/>
      <c r="M80" s="19"/>
      <c r="N80" s="19"/>
      <c r="O80" s="21"/>
      <c r="P80" s="21">
        <f t="shared" si="4"/>
        <v>0</v>
      </c>
      <c r="Q80" s="21"/>
      <c r="R80" s="15">
        <f t="shared" si="5"/>
        <v>0</v>
      </c>
      <c r="S80" s="15">
        <f t="shared" si="6"/>
        <v>0</v>
      </c>
      <c r="T80" s="19"/>
      <c r="U80" s="15">
        <f t="shared" si="7"/>
        <v>0</v>
      </c>
      <c r="V80" s="15">
        <f t="shared" si="8"/>
        <v>0</v>
      </c>
      <c r="W80" s="57"/>
      <c r="X80" s="63"/>
    </row>
    <row r="81" spans="1:256" s="6" customFormat="1" ht="12.75" x14ac:dyDescent="0.15">
      <c r="A81" s="158">
        <v>2350</v>
      </c>
      <c r="B81" s="168" t="s">
        <v>647</v>
      </c>
      <c r="C81" s="159">
        <v>5</v>
      </c>
      <c r="D81" s="160">
        <v>0</v>
      </c>
      <c r="E81" s="161" t="s">
        <v>659</v>
      </c>
      <c r="F81" s="114">
        <v>0</v>
      </c>
      <c r="G81" s="114">
        <v>0</v>
      </c>
      <c r="H81" s="114">
        <v>0</v>
      </c>
      <c r="I81" s="33"/>
      <c r="J81" s="33"/>
      <c r="K81" s="33"/>
      <c r="L81" s="100"/>
      <c r="M81" s="100"/>
      <c r="N81" s="21"/>
      <c r="O81" s="21"/>
      <c r="P81" s="21">
        <f t="shared" si="4"/>
        <v>0</v>
      </c>
      <c r="Q81" s="21"/>
      <c r="R81" s="15">
        <f t="shared" si="5"/>
        <v>0</v>
      </c>
      <c r="S81" s="15">
        <f t="shared" si="6"/>
        <v>0</v>
      </c>
      <c r="T81" s="21"/>
      <c r="U81" s="15">
        <f t="shared" si="7"/>
        <v>0</v>
      </c>
      <c r="V81" s="15">
        <f t="shared" si="8"/>
        <v>0</v>
      </c>
      <c r="W81" s="58"/>
      <c r="X81" s="63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</row>
    <row r="82" spans="1:256" ht="12.75" x14ac:dyDescent="0.15">
      <c r="A82" s="158"/>
      <c r="B82" s="152"/>
      <c r="C82" s="159"/>
      <c r="D82" s="160"/>
      <c r="E82" s="157" t="s">
        <v>43</v>
      </c>
      <c r="F82" s="75"/>
      <c r="G82" s="75"/>
      <c r="H82" s="75"/>
      <c r="I82" s="17"/>
      <c r="J82" s="17"/>
      <c r="K82" s="17"/>
      <c r="L82" s="19"/>
      <c r="M82" s="19"/>
      <c r="N82" s="19"/>
      <c r="O82" s="21"/>
      <c r="P82" s="21">
        <f t="shared" si="4"/>
        <v>0</v>
      </c>
      <c r="Q82" s="21"/>
      <c r="R82" s="15">
        <f t="shared" si="5"/>
        <v>0</v>
      </c>
      <c r="S82" s="15">
        <f t="shared" si="6"/>
        <v>0</v>
      </c>
      <c r="T82" s="19"/>
      <c r="U82" s="15">
        <f t="shared" si="7"/>
        <v>0</v>
      </c>
      <c r="V82" s="15">
        <f t="shared" si="8"/>
        <v>0</v>
      </c>
      <c r="W82" s="57"/>
      <c r="X82" s="63"/>
    </row>
    <row r="83" spans="1:256" ht="12.75" x14ac:dyDescent="0.15">
      <c r="A83" s="158">
        <v>2351</v>
      </c>
      <c r="B83" s="170" t="s">
        <v>647</v>
      </c>
      <c r="C83" s="163">
        <v>5</v>
      </c>
      <c r="D83" s="164">
        <v>1</v>
      </c>
      <c r="E83" s="157" t="s">
        <v>660</v>
      </c>
      <c r="F83" s="114">
        <v>0</v>
      </c>
      <c r="G83" s="114">
        <v>0</v>
      </c>
      <c r="H83" s="114">
        <v>0</v>
      </c>
      <c r="I83" s="33"/>
      <c r="J83" s="33"/>
      <c r="K83" s="33"/>
      <c r="L83" s="19"/>
      <c r="M83" s="19"/>
      <c r="N83" s="19"/>
      <c r="O83" s="21"/>
      <c r="P83" s="21">
        <f t="shared" si="4"/>
        <v>0</v>
      </c>
      <c r="Q83" s="21"/>
      <c r="R83" s="15">
        <f t="shared" si="5"/>
        <v>0</v>
      </c>
      <c r="S83" s="15">
        <f t="shared" si="6"/>
        <v>0</v>
      </c>
      <c r="T83" s="19"/>
      <c r="U83" s="15">
        <f t="shared" si="7"/>
        <v>0</v>
      </c>
      <c r="V83" s="15">
        <f t="shared" si="8"/>
        <v>0</v>
      </c>
      <c r="W83" s="57"/>
      <c r="X83" s="63"/>
    </row>
    <row r="84" spans="1:256" ht="38.25" x14ac:dyDescent="0.15">
      <c r="A84" s="158">
        <v>2360</v>
      </c>
      <c r="B84" s="168" t="s">
        <v>647</v>
      </c>
      <c r="C84" s="159">
        <v>6</v>
      </c>
      <c r="D84" s="160">
        <v>0</v>
      </c>
      <c r="E84" s="161" t="s">
        <v>661</v>
      </c>
      <c r="F84" s="114">
        <v>0</v>
      </c>
      <c r="G84" s="114">
        <v>0</v>
      </c>
      <c r="H84" s="114">
        <v>0</v>
      </c>
      <c r="I84" s="32"/>
      <c r="J84" s="32"/>
      <c r="K84" s="32"/>
      <c r="L84" s="19"/>
      <c r="M84" s="19"/>
      <c r="N84" s="19"/>
      <c r="O84" s="21"/>
      <c r="P84" s="21">
        <f t="shared" si="4"/>
        <v>0</v>
      </c>
      <c r="Q84" s="21"/>
      <c r="R84" s="15">
        <f t="shared" si="5"/>
        <v>0</v>
      </c>
      <c r="S84" s="15">
        <f t="shared" si="6"/>
        <v>0</v>
      </c>
      <c r="T84" s="19"/>
      <c r="U84" s="15">
        <f t="shared" si="7"/>
        <v>0</v>
      </c>
      <c r="V84" s="15">
        <f t="shared" si="8"/>
        <v>0</v>
      </c>
      <c r="W84" s="57"/>
      <c r="X84" s="63"/>
    </row>
    <row r="85" spans="1:256" ht="12.75" x14ac:dyDescent="0.15">
      <c r="A85" s="158"/>
      <c r="B85" s="152"/>
      <c r="C85" s="159"/>
      <c r="D85" s="160"/>
      <c r="E85" s="157" t="s">
        <v>43</v>
      </c>
      <c r="F85" s="75"/>
      <c r="G85" s="75"/>
      <c r="H85" s="75"/>
      <c r="I85" s="17"/>
      <c r="J85" s="17"/>
      <c r="K85" s="17"/>
      <c r="L85" s="19"/>
      <c r="M85" s="19"/>
      <c r="N85" s="19"/>
      <c r="O85" s="21"/>
      <c r="P85" s="21">
        <f t="shared" si="4"/>
        <v>0</v>
      </c>
      <c r="Q85" s="21"/>
      <c r="R85" s="15">
        <f t="shared" si="5"/>
        <v>0</v>
      </c>
      <c r="S85" s="15">
        <f t="shared" si="6"/>
        <v>0</v>
      </c>
      <c r="T85" s="19"/>
      <c r="U85" s="15">
        <f t="shared" si="7"/>
        <v>0</v>
      </c>
      <c r="V85" s="15">
        <f t="shared" si="8"/>
        <v>0</v>
      </c>
      <c r="W85" s="57"/>
      <c r="X85" s="63"/>
    </row>
    <row r="86" spans="1:256" s="6" customFormat="1" ht="38.25" x14ac:dyDescent="0.15">
      <c r="A86" s="158">
        <v>2361</v>
      </c>
      <c r="B86" s="170" t="s">
        <v>647</v>
      </c>
      <c r="C86" s="163">
        <v>6</v>
      </c>
      <c r="D86" s="164">
        <v>1</v>
      </c>
      <c r="E86" s="157" t="s">
        <v>661</v>
      </c>
      <c r="F86" s="114">
        <v>0</v>
      </c>
      <c r="G86" s="114">
        <v>0</v>
      </c>
      <c r="H86" s="114">
        <v>0</v>
      </c>
      <c r="I86" s="33"/>
      <c r="J86" s="33"/>
      <c r="K86" s="33"/>
      <c r="L86" s="21"/>
      <c r="M86" s="21"/>
      <c r="N86" s="21"/>
      <c r="O86" s="21"/>
      <c r="P86" s="21">
        <f t="shared" si="4"/>
        <v>0</v>
      </c>
      <c r="Q86" s="21"/>
      <c r="R86" s="15">
        <f t="shared" si="5"/>
        <v>0</v>
      </c>
      <c r="S86" s="15">
        <f t="shared" si="6"/>
        <v>0</v>
      </c>
      <c r="T86" s="21"/>
      <c r="U86" s="15">
        <f t="shared" si="7"/>
        <v>0</v>
      </c>
      <c r="V86" s="15">
        <f t="shared" si="8"/>
        <v>0</v>
      </c>
      <c r="W86" s="58"/>
      <c r="X86" s="63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</row>
    <row r="87" spans="1:256" ht="25.5" x14ac:dyDescent="0.15">
      <c r="A87" s="158">
        <v>2370</v>
      </c>
      <c r="B87" s="168" t="s">
        <v>647</v>
      </c>
      <c r="C87" s="159">
        <v>7</v>
      </c>
      <c r="D87" s="160">
        <v>0</v>
      </c>
      <c r="E87" s="161" t="s">
        <v>662</v>
      </c>
      <c r="F87" s="114">
        <v>0</v>
      </c>
      <c r="G87" s="114">
        <v>0</v>
      </c>
      <c r="H87" s="114">
        <v>0</v>
      </c>
      <c r="I87" s="17"/>
      <c r="J87" s="17"/>
      <c r="K87" s="17"/>
      <c r="L87" s="19"/>
      <c r="M87" s="19"/>
      <c r="N87" s="19"/>
      <c r="O87" s="21"/>
      <c r="P87" s="21">
        <f t="shared" si="4"/>
        <v>0</v>
      </c>
      <c r="Q87" s="21"/>
      <c r="R87" s="15">
        <f t="shared" si="5"/>
        <v>0</v>
      </c>
      <c r="S87" s="15">
        <f t="shared" si="6"/>
        <v>0</v>
      </c>
      <c r="T87" s="19"/>
      <c r="U87" s="15">
        <f t="shared" si="7"/>
        <v>0</v>
      </c>
      <c r="V87" s="15">
        <f t="shared" si="8"/>
        <v>0</v>
      </c>
      <c r="W87" s="57"/>
      <c r="X87" s="63"/>
    </row>
    <row r="88" spans="1:256" ht="12.75" x14ac:dyDescent="0.15">
      <c r="A88" s="158"/>
      <c r="B88" s="152"/>
      <c r="C88" s="159"/>
      <c r="D88" s="160"/>
      <c r="E88" s="157" t="s">
        <v>43</v>
      </c>
      <c r="F88" s="75"/>
      <c r="G88" s="75"/>
      <c r="H88" s="75"/>
      <c r="I88" s="17"/>
      <c r="J88" s="17"/>
      <c r="K88" s="17"/>
      <c r="L88" s="19"/>
      <c r="M88" s="19"/>
      <c r="N88" s="19"/>
      <c r="O88" s="21"/>
      <c r="P88" s="21">
        <f t="shared" si="4"/>
        <v>0</v>
      </c>
      <c r="Q88" s="21"/>
      <c r="R88" s="15">
        <f t="shared" si="5"/>
        <v>0</v>
      </c>
      <c r="S88" s="15">
        <f t="shared" si="6"/>
        <v>0</v>
      </c>
      <c r="T88" s="19"/>
      <c r="U88" s="15">
        <f t="shared" si="7"/>
        <v>0</v>
      </c>
      <c r="V88" s="15">
        <f t="shared" si="8"/>
        <v>0</v>
      </c>
      <c r="W88" s="57"/>
      <c r="X88" s="63"/>
    </row>
    <row r="89" spans="1:256" s="6" customFormat="1" ht="25.5" x14ac:dyDescent="0.15">
      <c r="A89" s="158">
        <v>2371</v>
      </c>
      <c r="B89" s="170" t="s">
        <v>647</v>
      </c>
      <c r="C89" s="163">
        <v>7</v>
      </c>
      <c r="D89" s="164">
        <v>1</v>
      </c>
      <c r="E89" s="157" t="s">
        <v>663</v>
      </c>
      <c r="F89" s="114">
        <v>0</v>
      </c>
      <c r="G89" s="114">
        <v>0</v>
      </c>
      <c r="H89" s="114">
        <v>0</v>
      </c>
      <c r="I89" s="33"/>
      <c r="J89" s="33"/>
      <c r="K89" s="33"/>
      <c r="L89" s="21"/>
      <c r="M89" s="21"/>
      <c r="N89" s="21"/>
      <c r="O89" s="21"/>
      <c r="P89" s="21">
        <f t="shared" si="4"/>
        <v>0</v>
      </c>
      <c r="Q89" s="21"/>
      <c r="R89" s="15">
        <f t="shared" si="5"/>
        <v>0</v>
      </c>
      <c r="S89" s="15">
        <f t="shared" si="6"/>
        <v>0</v>
      </c>
      <c r="T89" s="21"/>
      <c r="U89" s="15">
        <f t="shared" si="7"/>
        <v>0</v>
      </c>
      <c r="V89" s="15">
        <f t="shared" si="8"/>
        <v>0</v>
      </c>
      <c r="W89" s="58"/>
      <c r="X89" s="63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38.25" x14ac:dyDescent="0.15">
      <c r="A90" s="167">
        <v>2400</v>
      </c>
      <c r="B90" s="168" t="s">
        <v>71</v>
      </c>
      <c r="C90" s="159">
        <v>0</v>
      </c>
      <c r="D90" s="160">
        <v>0</v>
      </c>
      <c r="E90" s="169" t="s">
        <v>664</v>
      </c>
      <c r="F90" s="114">
        <v>276503206.70000005</v>
      </c>
      <c r="G90" s="114">
        <v>3495100.1</v>
      </c>
      <c r="H90" s="114">
        <v>273008106.60000002</v>
      </c>
      <c r="I90" s="82">
        <f>I96+I115</f>
        <v>13150</v>
      </c>
      <c r="J90" s="82">
        <f>J96+J115</f>
        <v>13150</v>
      </c>
      <c r="K90" s="17"/>
      <c r="L90" s="128">
        <f>L96+L115</f>
        <v>13807.5</v>
      </c>
      <c r="M90" s="128">
        <f>M96+M115</f>
        <v>13807.5</v>
      </c>
      <c r="N90" s="35"/>
      <c r="O90" s="21">
        <f>M90-J90</f>
        <v>657.5</v>
      </c>
      <c r="P90" s="21">
        <f t="shared" si="4"/>
        <v>657.5</v>
      </c>
      <c r="Q90" s="21"/>
      <c r="R90" s="15">
        <f t="shared" si="5"/>
        <v>14497.875</v>
      </c>
      <c r="S90" s="15">
        <f t="shared" si="6"/>
        <v>14497.875</v>
      </c>
      <c r="T90" s="35"/>
      <c r="U90" s="15">
        <f t="shared" si="7"/>
        <v>15222.768749999999</v>
      </c>
      <c r="V90" s="15">
        <f t="shared" si="8"/>
        <v>15222.768749999999</v>
      </c>
      <c r="W90" s="57"/>
      <c r="X90" s="63"/>
    </row>
    <row r="91" spans="1:256" ht="12.75" x14ac:dyDescent="0.15">
      <c r="A91" s="156"/>
      <c r="B91" s="152"/>
      <c r="C91" s="153"/>
      <c r="D91" s="154"/>
      <c r="E91" s="157" t="s">
        <v>5</v>
      </c>
      <c r="F91" s="75"/>
      <c r="G91" s="75"/>
      <c r="H91" s="75"/>
      <c r="I91" s="17"/>
      <c r="J91" s="17"/>
      <c r="K91" s="17"/>
      <c r="L91" s="19"/>
      <c r="M91" s="19"/>
      <c r="N91" s="19"/>
      <c r="O91" s="21"/>
      <c r="P91" s="21">
        <f t="shared" si="4"/>
        <v>0</v>
      </c>
      <c r="Q91" s="21"/>
      <c r="R91" s="15">
        <f t="shared" si="5"/>
        <v>0</v>
      </c>
      <c r="S91" s="15">
        <f t="shared" si="6"/>
        <v>0</v>
      </c>
      <c r="T91" s="19"/>
      <c r="U91" s="15">
        <f t="shared" si="7"/>
        <v>0</v>
      </c>
      <c r="V91" s="15">
        <f t="shared" si="8"/>
        <v>0</v>
      </c>
      <c r="W91" s="57"/>
      <c r="X91" s="63"/>
    </row>
    <row r="92" spans="1:256" ht="38.25" x14ac:dyDescent="0.15">
      <c r="A92" s="158">
        <v>2410</v>
      </c>
      <c r="B92" s="168" t="s">
        <v>71</v>
      </c>
      <c r="C92" s="159">
        <v>1</v>
      </c>
      <c r="D92" s="160">
        <v>0</v>
      </c>
      <c r="E92" s="161" t="s">
        <v>74</v>
      </c>
      <c r="F92" s="114">
        <v>0</v>
      </c>
      <c r="G92" s="114">
        <v>0</v>
      </c>
      <c r="H92" s="114">
        <v>0</v>
      </c>
      <c r="I92" s="81"/>
      <c r="J92" s="81"/>
      <c r="K92" s="32"/>
      <c r="L92" s="100"/>
      <c r="M92" s="100"/>
      <c r="N92" s="19"/>
      <c r="O92" s="21"/>
      <c r="P92" s="21">
        <f t="shared" si="4"/>
        <v>0</v>
      </c>
      <c r="Q92" s="21"/>
      <c r="R92" s="15">
        <f t="shared" si="5"/>
        <v>0</v>
      </c>
      <c r="S92" s="15">
        <f t="shared" si="6"/>
        <v>0</v>
      </c>
      <c r="T92" s="19"/>
      <c r="U92" s="15">
        <f t="shared" si="7"/>
        <v>0</v>
      </c>
      <c r="V92" s="15">
        <f t="shared" si="8"/>
        <v>0</v>
      </c>
      <c r="W92" s="57"/>
      <c r="X92" s="63"/>
    </row>
    <row r="93" spans="1:256" ht="12.75" x14ac:dyDescent="0.15">
      <c r="A93" s="158"/>
      <c r="B93" s="152"/>
      <c r="C93" s="159"/>
      <c r="D93" s="160"/>
      <c r="E93" s="157" t="s">
        <v>43</v>
      </c>
      <c r="F93" s="75"/>
      <c r="G93" s="75"/>
      <c r="H93" s="75"/>
      <c r="I93" s="80"/>
      <c r="J93" s="80"/>
      <c r="K93" s="17"/>
      <c r="L93" s="100"/>
      <c r="M93" s="100"/>
      <c r="N93" s="19"/>
      <c r="O93" s="21"/>
      <c r="P93" s="21">
        <f t="shared" si="4"/>
        <v>0</v>
      </c>
      <c r="Q93" s="21"/>
      <c r="R93" s="15">
        <f t="shared" si="5"/>
        <v>0</v>
      </c>
      <c r="S93" s="15">
        <f t="shared" si="6"/>
        <v>0</v>
      </c>
      <c r="T93" s="19"/>
      <c r="U93" s="15">
        <f t="shared" si="7"/>
        <v>0</v>
      </c>
      <c r="V93" s="15">
        <f t="shared" si="8"/>
        <v>0</v>
      </c>
      <c r="W93" s="57"/>
      <c r="X93" s="63"/>
    </row>
    <row r="94" spans="1:256" s="6" customFormat="1" ht="25.5" x14ac:dyDescent="0.15">
      <c r="A94" s="158">
        <v>2411</v>
      </c>
      <c r="B94" s="170" t="s">
        <v>71</v>
      </c>
      <c r="C94" s="163">
        <v>1</v>
      </c>
      <c r="D94" s="164">
        <v>1</v>
      </c>
      <c r="E94" s="157" t="s">
        <v>665</v>
      </c>
      <c r="F94" s="114">
        <v>0</v>
      </c>
      <c r="G94" s="114">
        <v>0</v>
      </c>
      <c r="H94" s="114">
        <v>0</v>
      </c>
      <c r="I94" s="79"/>
      <c r="J94" s="79"/>
      <c r="K94" s="33"/>
      <c r="L94" s="21"/>
      <c r="M94" s="21"/>
      <c r="N94" s="21"/>
      <c r="O94" s="21"/>
      <c r="P94" s="21">
        <f t="shared" si="4"/>
        <v>0</v>
      </c>
      <c r="Q94" s="21"/>
      <c r="R94" s="15">
        <f t="shared" si="5"/>
        <v>0</v>
      </c>
      <c r="S94" s="15">
        <f t="shared" si="6"/>
        <v>0</v>
      </c>
      <c r="T94" s="21"/>
      <c r="U94" s="15">
        <f t="shared" si="7"/>
        <v>0</v>
      </c>
      <c r="V94" s="15">
        <f t="shared" si="8"/>
        <v>0</v>
      </c>
      <c r="W94" s="58"/>
      <c r="X94" s="63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5" spans="1:256" ht="25.5" x14ac:dyDescent="0.15">
      <c r="A95" s="158">
        <v>2412</v>
      </c>
      <c r="B95" s="170" t="s">
        <v>71</v>
      </c>
      <c r="C95" s="163">
        <v>1</v>
      </c>
      <c r="D95" s="164">
        <v>2</v>
      </c>
      <c r="E95" s="157" t="s">
        <v>666</v>
      </c>
      <c r="F95" s="114">
        <v>0</v>
      </c>
      <c r="G95" s="114">
        <v>0</v>
      </c>
      <c r="H95" s="114">
        <v>0</v>
      </c>
      <c r="I95" s="80"/>
      <c r="J95" s="80"/>
      <c r="K95" s="17"/>
      <c r="L95" s="19"/>
      <c r="M95" s="19"/>
      <c r="N95" s="19"/>
      <c r="O95" s="21"/>
      <c r="P95" s="21">
        <f t="shared" si="4"/>
        <v>0</v>
      </c>
      <c r="Q95" s="21"/>
      <c r="R95" s="15">
        <f t="shared" si="5"/>
        <v>0</v>
      </c>
      <c r="S95" s="15">
        <f t="shared" si="6"/>
        <v>0</v>
      </c>
      <c r="T95" s="19"/>
      <c r="U95" s="15">
        <f t="shared" si="7"/>
        <v>0</v>
      </c>
      <c r="V95" s="15">
        <f t="shared" si="8"/>
        <v>0</v>
      </c>
      <c r="W95" s="57"/>
      <c r="X95" s="63"/>
    </row>
    <row r="96" spans="1:256" ht="38.25" x14ac:dyDescent="0.15">
      <c r="A96" s="158">
        <v>2420</v>
      </c>
      <c r="B96" s="168" t="s">
        <v>71</v>
      </c>
      <c r="C96" s="159">
        <v>2</v>
      </c>
      <c r="D96" s="160">
        <v>0</v>
      </c>
      <c r="E96" s="161" t="s">
        <v>78</v>
      </c>
      <c r="F96" s="114">
        <v>813000</v>
      </c>
      <c r="G96" s="114">
        <v>813000</v>
      </c>
      <c r="H96" s="114">
        <v>0</v>
      </c>
      <c r="I96" s="82">
        <f>I98</f>
        <v>5150</v>
      </c>
      <c r="J96" s="82">
        <f>J98</f>
        <v>5150</v>
      </c>
      <c r="K96" s="17"/>
      <c r="L96" s="128">
        <f>I96+I96*5%</f>
        <v>5407.5</v>
      </c>
      <c r="M96" s="128">
        <f>J96+J96*5%</f>
        <v>5407.5</v>
      </c>
      <c r="N96" s="35"/>
      <c r="O96" s="35">
        <f>M96-J96</f>
        <v>257.5</v>
      </c>
      <c r="P96" s="21">
        <f t="shared" si="4"/>
        <v>257.5</v>
      </c>
      <c r="Q96" s="21"/>
      <c r="R96" s="15">
        <f t="shared" si="5"/>
        <v>5677.875</v>
      </c>
      <c r="S96" s="15">
        <f t="shared" si="6"/>
        <v>5677.875</v>
      </c>
      <c r="T96" s="35"/>
      <c r="U96" s="15">
        <f t="shared" si="7"/>
        <v>5961.7687500000002</v>
      </c>
      <c r="V96" s="15">
        <f t="shared" si="8"/>
        <v>5961.7687500000002</v>
      </c>
      <c r="W96" s="57"/>
      <c r="X96" s="63"/>
    </row>
    <row r="97" spans="1:256" s="6" customFormat="1" ht="12.75" x14ac:dyDescent="0.15">
      <c r="A97" s="158"/>
      <c r="B97" s="152"/>
      <c r="C97" s="159"/>
      <c r="D97" s="160"/>
      <c r="E97" s="157" t="s">
        <v>43</v>
      </c>
      <c r="F97" s="75"/>
      <c r="G97" s="75"/>
      <c r="H97" s="75"/>
      <c r="I97" s="79"/>
      <c r="J97" s="79"/>
      <c r="K97" s="33"/>
      <c r="L97" s="100"/>
      <c r="M97" s="100"/>
      <c r="N97" s="35"/>
      <c r="O97" s="35">
        <f t="shared" ref="O97:O160" si="9">M97-J97</f>
        <v>0</v>
      </c>
      <c r="P97" s="21">
        <f t="shared" si="4"/>
        <v>0</v>
      </c>
      <c r="Q97" s="21"/>
      <c r="R97" s="15">
        <f t="shared" si="5"/>
        <v>0</v>
      </c>
      <c r="S97" s="15">
        <f t="shared" si="6"/>
        <v>0</v>
      </c>
      <c r="T97" s="35"/>
      <c r="U97" s="15">
        <f t="shared" si="7"/>
        <v>0</v>
      </c>
      <c r="V97" s="15">
        <f t="shared" si="8"/>
        <v>0</v>
      </c>
      <c r="W97" s="58"/>
      <c r="X97" s="63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8" spans="1:256" ht="12.75" x14ac:dyDescent="0.15">
      <c r="A98" s="158">
        <v>2421</v>
      </c>
      <c r="B98" s="170" t="s">
        <v>71</v>
      </c>
      <c r="C98" s="163">
        <v>2</v>
      </c>
      <c r="D98" s="164">
        <v>1</v>
      </c>
      <c r="E98" s="157" t="s">
        <v>667</v>
      </c>
      <c r="F98" s="114">
        <v>813000</v>
      </c>
      <c r="G98" s="114">
        <v>813000</v>
      </c>
      <c r="H98" s="114">
        <v>0</v>
      </c>
      <c r="I98" s="80">
        <v>5150</v>
      </c>
      <c r="J98" s="80">
        <v>5150</v>
      </c>
      <c r="K98" s="17"/>
      <c r="L98" s="19">
        <f>I98+I98*5%</f>
        <v>5407.5</v>
      </c>
      <c r="M98" s="19">
        <f>J98+J98*5%</f>
        <v>5407.5</v>
      </c>
      <c r="N98" s="35"/>
      <c r="O98" s="35">
        <f t="shared" si="9"/>
        <v>257.5</v>
      </c>
      <c r="P98" s="21">
        <f t="shared" si="4"/>
        <v>257.5</v>
      </c>
      <c r="Q98" s="21"/>
      <c r="R98" s="15">
        <f t="shared" si="5"/>
        <v>5677.875</v>
      </c>
      <c r="S98" s="15">
        <f t="shared" si="6"/>
        <v>5677.875</v>
      </c>
      <c r="T98" s="35"/>
      <c r="U98" s="15">
        <f t="shared" si="7"/>
        <v>5961.7687500000002</v>
      </c>
      <c r="V98" s="15">
        <f t="shared" si="8"/>
        <v>5961.7687500000002</v>
      </c>
      <c r="W98" s="57"/>
      <c r="X98" s="63"/>
    </row>
    <row r="99" spans="1:256" ht="12.75" x14ac:dyDescent="0.15">
      <c r="A99" s="158">
        <v>2422</v>
      </c>
      <c r="B99" s="170" t="s">
        <v>71</v>
      </c>
      <c r="C99" s="163">
        <v>2</v>
      </c>
      <c r="D99" s="164">
        <v>2</v>
      </c>
      <c r="E99" s="157" t="s">
        <v>668</v>
      </c>
      <c r="F99" s="114">
        <v>0</v>
      </c>
      <c r="G99" s="114">
        <v>0</v>
      </c>
      <c r="H99" s="114">
        <v>0</v>
      </c>
      <c r="I99" s="80"/>
      <c r="J99" s="80"/>
      <c r="K99" s="17"/>
      <c r="L99" s="19"/>
      <c r="M99" s="19"/>
      <c r="N99" s="35"/>
      <c r="O99" s="35">
        <f t="shared" si="9"/>
        <v>0</v>
      </c>
      <c r="P99" s="21">
        <f t="shared" si="4"/>
        <v>0</v>
      </c>
      <c r="Q99" s="21"/>
      <c r="R99" s="15">
        <f t="shared" si="5"/>
        <v>0</v>
      </c>
      <c r="S99" s="15">
        <f t="shared" si="6"/>
        <v>0</v>
      </c>
      <c r="T99" s="35"/>
      <c r="U99" s="15">
        <f t="shared" si="7"/>
        <v>0</v>
      </c>
      <c r="V99" s="15">
        <f t="shared" si="8"/>
        <v>0</v>
      </c>
      <c r="W99" s="57"/>
      <c r="X99" s="63"/>
    </row>
    <row r="100" spans="1:256" ht="12.75" x14ac:dyDescent="0.15">
      <c r="A100" s="158">
        <v>2423</v>
      </c>
      <c r="B100" s="170" t="s">
        <v>71</v>
      </c>
      <c r="C100" s="163">
        <v>2</v>
      </c>
      <c r="D100" s="164">
        <v>3</v>
      </c>
      <c r="E100" s="157" t="s">
        <v>669</v>
      </c>
      <c r="F100" s="114">
        <v>0</v>
      </c>
      <c r="G100" s="114">
        <v>0</v>
      </c>
      <c r="H100" s="114">
        <v>0</v>
      </c>
      <c r="I100" s="80"/>
      <c r="J100" s="80"/>
      <c r="K100" s="17"/>
      <c r="L100" s="19"/>
      <c r="M100" s="19"/>
      <c r="N100" s="35"/>
      <c r="O100" s="35">
        <f t="shared" si="9"/>
        <v>0</v>
      </c>
      <c r="P100" s="21">
        <f t="shared" si="4"/>
        <v>0</v>
      </c>
      <c r="Q100" s="21"/>
      <c r="R100" s="15">
        <f t="shared" si="5"/>
        <v>0</v>
      </c>
      <c r="S100" s="15">
        <f t="shared" si="6"/>
        <v>0</v>
      </c>
      <c r="T100" s="35"/>
      <c r="U100" s="15">
        <f t="shared" si="7"/>
        <v>0</v>
      </c>
      <c r="V100" s="15">
        <f t="shared" si="8"/>
        <v>0</v>
      </c>
      <c r="W100" s="57"/>
      <c r="X100" s="63"/>
    </row>
    <row r="101" spans="1:256" ht="12.75" x14ac:dyDescent="0.15">
      <c r="A101" s="158">
        <v>2424</v>
      </c>
      <c r="B101" s="170" t="s">
        <v>71</v>
      </c>
      <c r="C101" s="163">
        <v>2</v>
      </c>
      <c r="D101" s="164">
        <v>4</v>
      </c>
      <c r="E101" s="157" t="s">
        <v>670</v>
      </c>
      <c r="F101" s="114">
        <v>0</v>
      </c>
      <c r="G101" s="114">
        <v>0</v>
      </c>
      <c r="H101" s="114">
        <v>0</v>
      </c>
      <c r="I101" s="80"/>
      <c r="J101" s="80"/>
      <c r="K101" s="17"/>
      <c r="L101" s="100"/>
      <c r="M101" s="100"/>
      <c r="N101" s="35"/>
      <c r="O101" s="35">
        <f t="shared" si="9"/>
        <v>0</v>
      </c>
      <c r="P101" s="21">
        <f t="shared" si="4"/>
        <v>0</v>
      </c>
      <c r="Q101" s="21"/>
      <c r="R101" s="15">
        <f t="shared" si="5"/>
        <v>0</v>
      </c>
      <c r="S101" s="15">
        <f t="shared" si="6"/>
        <v>0</v>
      </c>
      <c r="T101" s="35"/>
      <c r="U101" s="15">
        <f t="shared" si="7"/>
        <v>0</v>
      </c>
      <c r="V101" s="15">
        <f t="shared" si="8"/>
        <v>0</v>
      </c>
      <c r="W101" s="57"/>
      <c r="X101" s="63"/>
    </row>
    <row r="102" spans="1:256" ht="12.75" x14ac:dyDescent="0.15">
      <c r="A102" s="158">
        <v>2430</v>
      </c>
      <c r="B102" s="168" t="s">
        <v>71</v>
      </c>
      <c r="C102" s="159">
        <v>3</v>
      </c>
      <c r="D102" s="160">
        <v>0</v>
      </c>
      <c r="E102" s="161" t="s">
        <v>82</v>
      </c>
      <c r="F102" s="114">
        <v>0</v>
      </c>
      <c r="G102" s="114">
        <v>0</v>
      </c>
      <c r="H102" s="114">
        <v>0</v>
      </c>
      <c r="I102" s="80"/>
      <c r="J102" s="80"/>
      <c r="K102" s="17"/>
      <c r="L102" s="100"/>
      <c r="M102" s="100"/>
      <c r="N102" s="35"/>
      <c r="O102" s="35">
        <f t="shared" si="9"/>
        <v>0</v>
      </c>
      <c r="P102" s="21">
        <f t="shared" si="4"/>
        <v>0</v>
      </c>
      <c r="Q102" s="21"/>
      <c r="R102" s="15">
        <f t="shared" si="5"/>
        <v>0</v>
      </c>
      <c r="S102" s="15">
        <f t="shared" si="6"/>
        <v>0</v>
      </c>
      <c r="T102" s="35"/>
      <c r="U102" s="15">
        <f t="shared" si="7"/>
        <v>0</v>
      </c>
      <c r="V102" s="15">
        <f t="shared" si="8"/>
        <v>0</v>
      </c>
      <c r="W102" s="57"/>
      <c r="X102" s="63"/>
    </row>
    <row r="103" spans="1:256" ht="12.75" x14ac:dyDescent="0.15">
      <c r="A103" s="158"/>
      <c r="B103" s="152"/>
      <c r="C103" s="159"/>
      <c r="D103" s="160"/>
      <c r="E103" s="157" t="s">
        <v>43</v>
      </c>
      <c r="F103" s="75"/>
      <c r="G103" s="75"/>
      <c r="H103" s="75"/>
      <c r="I103" s="17"/>
      <c r="J103" s="17"/>
      <c r="K103" s="17"/>
      <c r="L103" s="19"/>
      <c r="M103" s="19"/>
      <c r="N103" s="35"/>
      <c r="O103" s="35">
        <f t="shared" si="9"/>
        <v>0</v>
      </c>
      <c r="P103" s="21">
        <f t="shared" si="4"/>
        <v>0</v>
      </c>
      <c r="Q103" s="21"/>
      <c r="R103" s="15">
        <f t="shared" si="5"/>
        <v>0</v>
      </c>
      <c r="S103" s="15">
        <f t="shared" si="6"/>
        <v>0</v>
      </c>
      <c r="T103" s="35"/>
      <c r="U103" s="15">
        <f t="shared" si="7"/>
        <v>0</v>
      </c>
      <c r="V103" s="15">
        <f t="shared" si="8"/>
        <v>0</v>
      </c>
      <c r="W103" s="57"/>
      <c r="X103" s="63"/>
    </row>
    <row r="104" spans="1:256" ht="12.75" x14ac:dyDescent="0.15">
      <c r="A104" s="158">
        <v>2431</v>
      </c>
      <c r="B104" s="170" t="s">
        <v>71</v>
      </c>
      <c r="C104" s="163">
        <v>3</v>
      </c>
      <c r="D104" s="164">
        <v>1</v>
      </c>
      <c r="E104" s="157" t="s">
        <v>671</v>
      </c>
      <c r="F104" s="114">
        <v>0</v>
      </c>
      <c r="G104" s="114">
        <v>0</v>
      </c>
      <c r="H104" s="114">
        <v>0</v>
      </c>
      <c r="I104" s="17"/>
      <c r="J104" s="17"/>
      <c r="K104" s="17"/>
      <c r="L104" s="19"/>
      <c r="M104" s="19"/>
      <c r="N104" s="35"/>
      <c r="O104" s="35">
        <f t="shared" si="9"/>
        <v>0</v>
      </c>
      <c r="P104" s="21">
        <f t="shared" si="4"/>
        <v>0</v>
      </c>
      <c r="Q104" s="21"/>
      <c r="R104" s="15">
        <f t="shared" si="5"/>
        <v>0</v>
      </c>
      <c r="S104" s="15">
        <f t="shared" si="6"/>
        <v>0</v>
      </c>
      <c r="T104" s="35"/>
      <c r="U104" s="15">
        <f t="shared" si="7"/>
        <v>0</v>
      </c>
      <c r="V104" s="15">
        <f t="shared" si="8"/>
        <v>0</v>
      </c>
      <c r="W104" s="57"/>
      <c r="X104" s="63"/>
    </row>
    <row r="105" spans="1:256" s="6" customFormat="1" ht="12.75" x14ac:dyDescent="0.15">
      <c r="A105" s="158">
        <v>2432</v>
      </c>
      <c r="B105" s="170" t="s">
        <v>71</v>
      </c>
      <c r="C105" s="163">
        <v>3</v>
      </c>
      <c r="D105" s="164">
        <v>2</v>
      </c>
      <c r="E105" s="157" t="s">
        <v>672</v>
      </c>
      <c r="F105" s="114">
        <v>0</v>
      </c>
      <c r="G105" s="114">
        <v>0</v>
      </c>
      <c r="H105" s="114">
        <v>0</v>
      </c>
      <c r="I105" s="33"/>
      <c r="J105" s="33"/>
      <c r="K105" s="33"/>
      <c r="L105" s="21"/>
      <c r="M105" s="21"/>
      <c r="N105" s="35"/>
      <c r="O105" s="35">
        <f t="shared" si="9"/>
        <v>0</v>
      </c>
      <c r="P105" s="21">
        <f t="shared" si="4"/>
        <v>0</v>
      </c>
      <c r="Q105" s="21"/>
      <c r="R105" s="15">
        <f t="shared" si="5"/>
        <v>0</v>
      </c>
      <c r="S105" s="15">
        <f t="shared" si="6"/>
        <v>0</v>
      </c>
      <c r="T105" s="35"/>
      <c r="U105" s="15">
        <f t="shared" si="7"/>
        <v>0</v>
      </c>
      <c r="V105" s="15">
        <f t="shared" si="8"/>
        <v>0</v>
      </c>
      <c r="W105" s="58"/>
      <c r="X105" s="63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</row>
    <row r="106" spans="1:256" ht="12.75" x14ac:dyDescent="0.15">
      <c r="A106" s="158">
        <v>2433</v>
      </c>
      <c r="B106" s="170" t="s">
        <v>71</v>
      </c>
      <c r="C106" s="163">
        <v>3</v>
      </c>
      <c r="D106" s="164">
        <v>3</v>
      </c>
      <c r="E106" s="157" t="s">
        <v>673</v>
      </c>
      <c r="F106" s="114">
        <v>0</v>
      </c>
      <c r="G106" s="114">
        <v>0</v>
      </c>
      <c r="H106" s="114">
        <v>0</v>
      </c>
      <c r="I106" s="17"/>
      <c r="J106" s="17"/>
      <c r="K106" s="17"/>
      <c r="L106" s="19"/>
      <c r="M106" s="19"/>
      <c r="N106" s="35"/>
      <c r="O106" s="35">
        <f t="shared" si="9"/>
        <v>0</v>
      </c>
      <c r="P106" s="21">
        <f t="shared" si="4"/>
        <v>0</v>
      </c>
      <c r="Q106" s="21"/>
      <c r="R106" s="15">
        <f t="shared" si="5"/>
        <v>0</v>
      </c>
      <c r="S106" s="15">
        <f t="shared" si="6"/>
        <v>0</v>
      </c>
      <c r="T106" s="35"/>
      <c r="U106" s="15">
        <f t="shared" si="7"/>
        <v>0</v>
      </c>
      <c r="V106" s="15">
        <f t="shared" si="8"/>
        <v>0</v>
      </c>
      <c r="W106" s="57"/>
      <c r="X106" s="63"/>
    </row>
    <row r="107" spans="1:256" ht="12.75" x14ac:dyDescent="0.15">
      <c r="A107" s="158">
        <v>2434</v>
      </c>
      <c r="B107" s="170" t="s">
        <v>71</v>
      </c>
      <c r="C107" s="163">
        <v>3</v>
      </c>
      <c r="D107" s="164">
        <v>4</v>
      </c>
      <c r="E107" s="157" t="s">
        <v>674</v>
      </c>
      <c r="F107" s="114">
        <v>0</v>
      </c>
      <c r="G107" s="114">
        <v>0</v>
      </c>
      <c r="H107" s="114">
        <v>0</v>
      </c>
      <c r="I107" s="17"/>
      <c r="J107" s="17"/>
      <c r="K107" s="17"/>
      <c r="L107" s="19"/>
      <c r="M107" s="19"/>
      <c r="N107" s="35"/>
      <c r="O107" s="35">
        <f t="shared" si="9"/>
        <v>0</v>
      </c>
      <c r="P107" s="21">
        <f t="shared" si="4"/>
        <v>0</v>
      </c>
      <c r="Q107" s="21"/>
      <c r="R107" s="15">
        <f t="shared" si="5"/>
        <v>0</v>
      </c>
      <c r="S107" s="15">
        <f t="shared" si="6"/>
        <v>0</v>
      </c>
      <c r="T107" s="35"/>
      <c r="U107" s="15">
        <f t="shared" si="7"/>
        <v>0</v>
      </c>
      <c r="V107" s="15">
        <f t="shared" si="8"/>
        <v>0</v>
      </c>
      <c r="W107" s="57"/>
      <c r="X107" s="63"/>
    </row>
    <row r="108" spans="1:256" ht="12.75" x14ac:dyDescent="0.15">
      <c r="A108" s="158">
        <v>2435</v>
      </c>
      <c r="B108" s="170" t="s">
        <v>71</v>
      </c>
      <c r="C108" s="163">
        <v>3</v>
      </c>
      <c r="D108" s="164">
        <v>5</v>
      </c>
      <c r="E108" s="157" t="s">
        <v>675</v>
      </c>
      <c r="F108" s="114">
        <v>0</v>
      </c>
      <c r="G108" s="114">
        <v>0</v>
      </c>
      <c r="H108" s="114">
        <v>0</v>
      </c>
      <c r="I108" s="17"/>
      <c r="J108" s="17"/>
      <c r="K108" s="17"/>
      <c r="L108" s="19"/>
      <c r="M108" s="19"/>
      <c r="N108" s="35"/>
      <c r="O108" s="35">
        <f t="shared" si="9"/>
        <v>0</v>
      </c>
      <c r="P108" s="21">
        <f t="shared" si="4"/>
        <v>0</v>
      </c>
      <c r="Q108" s="21"/>
      <c r="R108" s="15">
        <f t="shared" si="5"/>
        <v>0</v>
      </c>
      <c r="S108" s="15">
        <f t="shared" si="6"/>
        <v>0</v>
      </c>
      <c r="T108" s="35"/>
      <c r="U108" s="15">
        <f t="shared" si="7"/>
        <v>0</v>
      </c>
      <c r="V108" s="15">
        <f t="shared" si="8"/>
        <v>0</v>
      </c>
      <c r="W108" s="57"/>
      <c r="X108" s="63"/>
    </row>
    <row r="109" spans="1:256" ht="12.75" x14ac:dyDescent="0.15">
      <c r="A109" s="158">
        <v>2436</v>
      </c>
      <c r="B109" s="170" t="s">
        <v>71</v>
      </c>
      <c r="C109" s="163">
        <v>3</v>
      </c>
      <c r="D109" s="164">
        <v>6</v>
      </c>
      <c r="E109" s="157" t="s">
        <v>676</v>
      </c>
      <c r="F109" s="114">
        <v>0</v>
      </c>
      <c r="G109" s="114">
        <v>0</v>
      </c>
      <c r="H109" s="114">
        <v>0</v>
      </c>
      <c r="I109" s="81"/>
      <c r="J109" s="81"/>
      <c r="K109" s="81"/>
      <c r="L109" s="100"/>
      <c r="M109" s="100"/>
      <c r="N109" s="35"/>
      <c r="O109" s="35">
        <f t="shared" si="9"/>
        <v>0</v>
      </c>
      <c r="P109" s="21">
        <f t="shared" si="4"/>
        <v>0</v>
      </c>
      <c r="Q109" s="21"/>
      <c r="R109" s="15">
        <f t="shared" si="5"/>
        <v>0</v>
      </c>
      <c r="S109" s="15">
        <f t="shared" si="6"/>
        <v>0</v>
      </c>
      <c r="T109" s="35"/>
      <c r="U109" s="15">
        <f t="shared" si="7"/>
        <v>0</v>
      </c>
      <c r="V109" s="15">
        <f t="shared" si="8"/>
        <v>0</v>
      </c>
      <c r="W109" s="57"/>
      <c r="X109" s="63"/>
    </row>
    <row r="110" spans="1:256" ht="25.5" x14ac:dyDescent="0.15">
      <c r="A110" s="158">
        <v>2440</v>
      </c>
      <c r="B110" s="168" t="s">
        <v>71</v>
      </c>
      <c r="C110" s="159">
        <v>4</v>
      </c>
      <c r="D110" s="160">
        <v>0</v>
      </c>
      <c r="E110" s="161" t="s">
        <v>677</v>
      </c>
      <c r="F110" s="114">
        <v>0</v>
      </c>
      <c r="G110" s="114">
        <v>0</v>
      </c>
      <c r="H110" s="114">
        <v>0</v>
      </c>
      <c r="I110" s="17"/>
      <c r="J110" s="17"/>
      <c r="K110" s="17"/>
      <c r="L110" s="19"/>
      <c r="M110" s="19"/>
      <c r="N110" s="35"/>
      <c r="O110" s="35">
        <f t="shared" si="9"/>
        <v>0</v>
      </c>
      <c r="P110" s="21">
        <f t="shared" si="4"/>
        <v>0</v>
      </c>
      <c r="Q110" s="21"/>
      <c r="R110" s="15">
        <f t="shared" si="5"/>
        <v>0</v>
      </c>
      <c r="S110" s="15">
        <f t="shared" si="6"/>
        <v>0</v>
      </c>
      <c r="T110" s="35"/>
      <c r="U110" s="15">
        <f t="shared" si="7"/>
        <v>0</v>
      </c>
      <c r="V110" s="15">
        <f t="shared" si="8"/>
        <v>0</v>
      </c>
      <c r="W110" s="57"/>
      <c r="X110" s="63"/>
    </row>
    <row r="111" spans="1:256" s="6" customFormat="1" ht="12.75" x14ac:dyDescent="0.15">
      <c r="A111" s="158"/>
      <c r="B111" s="152"/>
      <c r="C111" s="159"/>
      <c r="D111" s="160"/>
      <c r="E111" s="157" t="s">
        <v>43</v>
      </c>
      <c r="F111" s="75"/>
      <c r="G111" s="75"/>
      <c r="H111" s="75"/>
      <c r="I111" s="79"/>
      <c r="J111" s="79"/>
      <c r="K111" s="79"/>
      <c r="L111" s="15"/>
      <c r="M111" s="15"/>
      <c r="N111" s="35"/>
      <c r="O111" s="35">
        <f t="shared" si="9"/>
        <v>0</v>
      </c>
      <c r="P111" s="21">
        <f t="shared" ref="P111:P174" si="10">M111-J111</f>
        <v>0</v>
      </c>
      <c r="Q111" s="21"/>
      <c r="R111" s="15">
        <f t="shared" si="5"/>
        <v>0</v>
      </c>
      <c r="S111" s="15">
        <f t="shared" si="6"/>
        <v>0</v>
      </c>
      <c r="T111" s="35"/>
      <c r="U111" s="15">
        <f t="shared" si="7"/>
        <v>0</v>
      </c>
      <c r="V111" s="15">
        <f t="shared" si="8"/>
        <v>0</v>
      </c>
      <c r="W111" s="58"/>
      <c r="X111" s="63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</row>
    <row r="112" spans="1:256" ht="25.5" x14ac:dyDescent="0.15">
      <c r="A112" s="158">
        <v>2441</v>
      </c>
      <c r="B112" s="170" t="s">
        <v>71</v>
      </c>
      <c r="C112" s="163">
        <v>4</v>
      </c>
      <c r="D112" s="164">
        <v>1</v>
      </c>
      <c r="E112" s="157" t="s">
        <v>678</v>
      </c>
      <c r="F112" s="114">
        <v>0</v>
      </c>
      <c r="G112" s="114">
        <v>0</v>
      </c>
      <c r="H112" s="114">
        <v>0</v>
      </c>
      <c r="I112" s="80"/>
      <c r="J112" s="80"/>
      <c r="K112" s="80"/>
      <c r="L112" s="19"/>
      <c r="M112" s="19"/>
      <c r="N112" s="35"/>
      <c r="O112" s="35">
        <f t="shared" si="9"/>
        <v>0</v>
      </c>
      <c r="P112" s="21">
        <f t="shared" si="10"/>
        <v>0</v>
      </c>
      <c r="Q112" s="21"/>
      <c r="R112" s="15">
        <f t="shared" si="5"/>
        <v>0</v>
      </c>
      <c r="S112" s="15">
        <f t="shared" si="6"/>
        <v>0</v>
      </c>
      <c r="T112" s="35"/>
      <c r="U112" s="15">
        <f t="shared" si="7"/>
        <v>0</v>
      </c>
      <c r="V112" s="15">
        <f t="shared" si="8"/>
        <v>0</v>
      </c>
      <c r="W112" s="57"/>
      <c r="X112" s="63"/>
    </row>
    <row r="113" spans="1:256" ht="12.75" x14ac:dyDescent="0.15">
      <c r="A113" s="158">
        <v>2442</v>
      </c>
      <c r="B113" s="170" t="s">
        <v>71</v>
      </c>
      <c r="C113" s="163">
        <v>4</v>
      </c>
      <c r="D113" s="164">
        <v>2</v>
      </c>
      <c r="E113" s="157" t="s">
        <v>679</v>
      </c>
      <c r="F113" s="114">
        <v>0</v>
      </c>
      <c r="G113" s="114">
        <v>0</v>
      </c>
      <c r="H113" s="114">
        <v>0</v>
      </c>
      <c r="I113" s="80"/>
      <c r="J113" s="80"/>
      <c r="K113" s="80"/>
      <c r="L113" s="19"/>
      <c r="M113" s="19"/>
      <c r="N113" s="35"/>
      <c r="O113" s="35">
        <f t="shared" si="9"/>
        <v>0</v>
      </c>
      <c r="P113" s="21">
        <f t="shared" si="10"/>
        <v>0</v>
      </c>
      <c r="Q113" s="21"/>
      <c r="R113" s="15">
        <f t="shared" si="5"/>
        <v>0</v>
      </c>
      <c r="S113" s="15">
        <f t="shared" si="6"/>
        <v>0</v>
      </c>
      <c r="T113" s="35"/>
      <c r="U113" s="15">
        <f t="shared" si="7"/>
        <v>0</v>
      </c>
      <c r="V113" s="15">
        <f t="shared" si="8"/>
        <v>0</v>
      </c>
      <c r="W113" s="57"/>
      <c r="X113" s="63"/>
    </row>
    <row r="114" spans="1:256" ht="12.75" x14ac:dyDescent="0.15">
      <c r="A114" s="158">
        <v>2443</v>
      </c>
      <c r="B114" s="170" t="s">
        <v>71</v>
      </c>
      <c r="C114" s="163">
        <v>4</v>
      </c>
      <c r="D114" s="164">
        <v>3</v>
      </c>
      <c r="E114" s="157" t="s">
        <v>680</v>
      </c>
      <c r="F114" s="114">
        <v>0</v>
      </c>
      <c r="G114" s="114">
        <v>0</v>
      </c>
      <c r="H114" s="114">
        <v>0</v>
      </c>
      <c r="I114" s="17"/>
      <c r="J114" s="17"/>
      <c r="K114" s="17"/>
      <c r="L114" s="100"/>
      <c r="M114" s="19"/>
      <c r="N114" s="35"/>
      <c r="O114" s="35">
        <f t="shared" si="9"/>
        <v>0</v>
      </c>
      <c r="P114" s="21">
        <f t="shared" si="10"/>
        <v>0</v>
      </c>
      <c r="Q114" s="21"/>
      <c r="R114" s="15">
        <f t="shared" si="5"/>
        <v>0</v>
      </c>
      <c r="S114" s="15">
        <f t="shared" si="6"/>
        <v>0</v>
      </c>
      <c r="T114" s="35"/>
      <c r="U114" s="15">
        <f t="shared" si="7"/>
        <v>0</v>
      </c>
      <c r="V114" s="15">
        <f t="shared" si="8"/>
        <v>0</v>
      </c>
      <c r="W114" s="57"/>
      <c r="X114" s="63"/>
    </row>
    <row r="115" spans="1:256" s="6" customFormat="1" ht="12.75" x14ac:dyDescent="0.15">
      <c r="A115" s="158">
        <v>2450</v>
      </c>
      <c r="B115" s="168" t="s">
        <v>71</v>
      </c>
      <c r="C115" s="159">
        <v>5</v>
      </c>
      <c r="D115" s="160">
        <v>0</v>
      </c>
      <c r="E115" s="161" t="s">
        <v>86</v>
      </c>
      <c r="F115" s="114">
        <v>359295241.70000005</v>
      </c>
      <c r="G115" s="114">
        <v>2682100.1</v>
      </c>
      <c r="H115" s="114">
        <v>356613141.60000002</v>
      </c>
      <c r="I115" s="33">
        <f>I117</f>
        <v>8000</v>
      </c>
      <c r="J115" s="33">
        <f>J117</f>
        <v>8000</v>
      </c>
      <c r="K115" s="33"/>
      <c r="L115" s="15">
        <f>L117</f>
        <v>8400</v>
      </c>
      <c r="M115" s="21">
        <f>M117</f>
        <v>8400</v>
      </c>
      <c r="N115" s="35"/>
      <c r="O115" s="35">
        <f t="shared" si="9"/>
        <v>400</v>
      </c>
      <c r="P115" s="21">
        <f t="shared" si="10"/>
        <v>400</v>
      </c>
      <c r="Q115" s="21"/>
      <c r="R115" s="15">
        <f t="shared" si="5"/>
        <v>8820</v>
      </c>
      <c r="S115" s="15">
        <f t="shared" si="6"/>
        <v>8820</v>
      </c>
      <c r="T115" s="35"/>
      <c r="U115" s="15">
        <f t="shared" si="7"/>
        <v>9261</v>
      </c>
      <c r="V115" s="15">
        <f t="shared" si="8"/>
        <v>9261</v>
      </c>
      <c r="W115" s="58"/>
      <c r="X115" s="63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</row>
    <row r="116" spans="1:256" ht="12.75" x14ac:dyDescent="0.15">
      <c r="A116" s="158"/>
      <c r="B116" s="152"/>
      <c r="C116" s="159"/>
      <c r="D116" s="160"/>
      <c r="E116" s="157" t="s">
        <v>43</v>
      </c>
      <c r="F116" s="75"/>
      <c r="G116" s="75"/>
      <c r="H116" s="75"/>
      <c r="I116" s="17"/>
      <c r="J116" s="17"/>
      <c r="K116" s="17"/>
      <c r="L116" s="19"/>
      <c r="M116" s="19"/>
      <c r="N116" s="35"/>
      <c r="O116" s="35">
        <f t="shared" si="9"/>
        <v>0</v>
      </c>
      <c r="P116" s="21">
        <f t="shared" si="10"/>
        <v>0</v>
      </c>
      <c r="Q116" s="21"/>
      <c r="R116" s="15">
        <f t="shared" si="5"/>
        <v>0</v>
      </c>
      <c r="S116" s="15">
        <f t="shared" si="6"/>
        <v>0</v>
      </c>
      <c r="T116" s="35"/>
      <c r="U116" s="15">
        <f t="shared" si="7"/>
        <v>0</v>
      </c>
      <c r="V116" s="15">
        <f t="shared" si="8"/>
        <v>0</v>
      </c>
      <c r="W116" s="57"/>
      <c r="X116" s="63"/>
    </row>
    <row r="117" spans="1:256" ht="12.75" x14ac:dyDescent="0.15">
      <c r="A117" s="158">
        <v>2451</v>
      </c>
      <c r="B117" s="170" t="s">
        <v>71</v>
      </c>
      <c r="C117" s="163">
        <v>5</v>
      </c>
      <c r="D117" s="164">
        <v>1</v>
      </c>
      <c r="E117" s="157" t="s">
        <v>681</v>
      </c>
      <c r="F117" s="114">
        <v>359295241.70000005</v>
      </c>
      <c r="G117" s="114">
        <v>2682100.1</v>
      </c>
      <c r="H117" s="114">
        <v>356613141.60000002</v>
      </c>
      <c r="I117" s="17">
        <v>8000</v>
      </c>
      <c r="J117" s="17">
        <v>8000</v>
      </c>
      <c r="K117" s="17"/>
      <c r="L117" s="19">
        <f>I117+I117*5%</f>
        <v>8400</v>
      </c>
      <c r="M117" s="19">
        <f>J117+J117*5%</f>
        <v>8400</v>
      </c>
      <c r="N117" s="35"/>
      <c r="O117" s="35">
        <f t="shared" si="9"/>
        <v>400</v>
      </c>
      <c r="P117" s="21">
        <f t="shared" si="10"/>
        <v>400</v>
      </c>
      <c r="Q117" s="21"/>
      <c r="R117" s="15">
        <f t="shared" si="5"/>
        <v>8820</v>
      </c>
      <c r="S117" s="15">
        <f t="shared" si="6"/>
        <v>8820</v>
      </c>
      <c r="T117" s="35"/>
      <c r="U117" s="15">
        <f t="shared" si="7"/>
        <v>9261</v>
      </c>
      <c r="V117" s="15">
        <f t="shared" si="8"/>
        <v>9261</v>
      </c>
      <c r="W117" s="57"/>
      <c r="X117" s="63"/>
    </row>
    <row r="118" spans="1:256" ht="12.75" x14ac:dyDescent="0.15">
      <c r="A118" s="158">
        <v>2452</v>
      </c>
      <c r="B118" s="170" t="s">
        <v>71</v>
      </c>
      <c r="C118" s="163">
        <v>5</v>
      </c>
      <c r="D118" s="164">
        <v>2</v>
      </c>
      <c r="E118" s="157" t="s">
        <v>682</v>
      </c>
      <c r="F118" s="114">
        <v>0</v>
      </c>
      <c r="G118" s="114">
        <v>0</v>
      </c>
      <c r="H118" s="114">
        <v>0</v>
      </c>
      <c r="I118" s="17"/>
      <c r="J118" s="17"/>
      <c r="K118" s="17"/>
      <c r="L118" s="19"/>
      <c r="M118" s="19"/>
      <c r="N118" s="35"/>
      <c r="O118" s="35">
        <f t="shared" si="9"/>
        <v>0</v>
      </c>
      <c r="P118" s="21">
        <f t="shared" si="10"/>
        <v>0</v>
      </c>
      <c r="Q118" s="21"/>
      <c r="R118" s="15">
        <f t="shared" si="5"/>
        <v>0</v>
      </c>
      <c r="S118" s="15">
        <f t="shared" si="6"/>
        <v>0</v>
      </c>
      <c r="T118" s="35"/>
      <c r="U118" s="15">
        <f t="shared" si="7"/>
        <v>0</v>
      </c>
      <c r="V118" s="15">
        <f t="shared" si="8"/>
        <v>0</v>
      </c>
      <c r="W118" s="57"/>
      <c r="X118" s="63"/>
    </row>
    <row r="119" spans="1:256" s="6" customFormat="1" ht="12.75" x14ac:dyDescent="0.15">
      <c r="A119" s="158">
        <v>2453</v>
      </c>
      <c r="B119" s="170" t="s">
        <v>71</v>
      </c>
      <c r="C119" s="163">
        <v>5</v>
      </c>
      <c r="D119" s="164">
        <v>3</v>
      </c>
      <c r="E119" s="157" t="s">
        <v>683</v>
      </c>
      <c r="F119" s="114">
        <v>0</v>
      </c>
      <c r="G119" s="114">
        <v>0</v>
      </c>
      <c r="H119" s="114">
        <v>0</v>
      </c>
      <c r="I119" s="33"/>
      <c r="J119" s="33"/>
      <c r="K119" s="79"/>
      <c r="L119" s="100"/>
      <c r="M119" s="100"/>
      <c r="N119" s="35"/>
      <c r="O119" s="35">
        <f t="shared" si="9"/>
        <v>0</v>
      </c>
      <c r="P119" s="21">
        <f t="shared" si="10"/>
        <v>0</v>
      </c>
      <c r="Q119" s="21"/>
      <c r="R119" s="15">
        <f t="shared" si="5"/>
        <v>0</v>
      </c>
      <c r="S119" s="15">
        <f t="shared" si="6"/>
        <v>0</v>
      </c>
      <c r="T119" s="35"/>
      <c r="U119" s="15">
        <f t="shared" si="7"/>
        <v>0</v>
      </c>
      <c r="V119" s="15">
        <f t="shared" si="8"/>
        <v>0</v>
      </c>
      <c r="W119" s="58"/>
      <c r="X119" s="63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</row>
    <row r="120" spans="1:256" ht="12.75" x14ac:dyDescent="0.15">
      <c r="A120" s="158">
        <v>2454</v>
      </c>
      <c r="B120" s="170" t="s">
        <v>71</v>
      </c>
      <c r="C120" s="163">
        <v>5</v>
      </c>
      <c r="D120" s="164">
        <v>4</v>
      </c>
      <c r="E120" s="157" t="s">
        <v>684</v>
      </c>
      <c r="F120" s="114">
        <v>0</v>
      </c>
      <c r="G120" s="114">
        <v>0</v>
      </c>
      <c r="H120" s="114">
        <v>0</v>
      </c>
      <c r="I120" s="17"/>
      <c r="J120" s="17"/>
      <c r="K120" s="17"/>
      <c r="L120" s="19"/>
      <c r="M120" s="19"/>
      <c r="N120" s="35"/>
      <c r="O120" s="35">
        <f t="shared" si="9"/>
        <v>0</v>
      </c>
      <c r="P120" s="21">
        <f t="shared" si="10"/>
        <v>0</v>
      </c>
      <c r="Q120" s="21"/>
      <c r="R120" s="15">
        <f t="shared" si="5"/>
        <v>0</v>
      </c>
      <c r="S120" s="15">
        <f t="shared" si="6"/>
        <v>0</v>
      </c>
      <c r="T120" s="35"/>
      <c r="U120" s="15">
        <f t="shared" si="7"/>
        <v>0</v>
      </c>
      <c r="V120" s="15">
        <f t="shared" si="8"/>
        <v>0</v>
      </c>
      <c r="W120" s="57"/>
      <c r="X120" s="63"/>
    </row>
    <row r="121" spans="1:256" ht="12.75" x14ac:dyDescent="0.15">
      <c r="A121" s="158">
        <v>2455</v>
      </c>
      <c r="B121" s="170" t="s">
        <v>71</v>
      </c>
      <c r="C121" s="163">
        <v>5</v>
      </c>
      <c r="D121" s="164">
        <v>5</v>
      </c>
      <c r="E121" s="157" t="s">
        <v>685</v>
      </c>
      <c r="F121" s="114">
        <v>0</v>
      </c>
      <c r="G121" s="114">
        <v>0</v>
      </c>
      <c r="H121" s="114">
        <v>0</v>
      </c>
      <c r="I121" s="80"/>
      <c r="J121" s="80"/>
      <c r="K121" s="80"/>
      <c r="L121" s="19"/>
      <c r="M121" s="19"/>
      <c r="N121" s="35"/>
      <c r="O121" s="35">
        <f t="shared" si="9"/>
        <v>0</v>
      </c>
      <c r="P121" s="21">
        <f t="shared" si="10"/>
        <v>0</v>
      </c>
      <c r="Q121" s="21"/>
      <c r="R121" s="15">
        <f t="shared" si="5"/>
        <v>0</v>
      </c>
      <c r="S121" s="15">
        <f t="shared" si="6"/>
        <v>0</v>
      </c>
      <c r="T121" s="35"/>
      <c r="U121" s="15">
        <f t="shared" si="7"/>
        <v>0</v>
      </c>
      <c r="V121" s="15">
        <f t="shared" si="8"/>
        <v>0</v>
      </c>
      <c r="W121" s="57"/>
      <c r="X121" s="63"/>
    </row>
    <row r="122" spans="1:256" s="6" customFormat="1" ht="12.75" x14ac:dyDescent="0.15">
      <c r="A122" s="158">
        <v>2460</v>
      </c>
      <c r="B122" s="168" t="s">
        <v>71</v>
      </c>
      <c r="C122" s="159">
        <v>6</v>
      </c>
      <c r="D122" s="160">
        <v>0</v>
      </c>
      <c r="E122" s="161" t="s">
        <v>686</v>
      </c>
      <c r="F122" s="114">
        <v>0</v>
      </c>
      <c r="G122" s="114">
        <v>0</v>
      </c>
      <c r="H122" s="114">
        <v>0</v>
      </c>
      <c r="I122" s="33"/>
      <c r="J122" s="33"/>
      <c r="K122" s="33"/>
      <c r="L122" s="21"/>
      <c r="M122" s="21"/>
      <c r="N122" s="35"/>
      <c r="O122" s="35">
        <f t="shared" si="9"/>
        <v>0</v>
      </c>
      <c r="P122" s="21">
        <f t="shared" si="10"/>
        <v>0</v>
      </c>
      <c r="Q122" s="21"/>
      <c r="R122" s="15">
        <f t="shared" si="5"/>
        <v>0</v>
      </c>
      <c r="S122" s="15">
        <f t="shared" si="6"/>
        <v>0</v>
      </c>
      <c r="T122" s="35"/>
      <c r="U122" s="15">
        <f t="shared" si="7"/>
        <v>0</v>
      </c>
      <c r="V122" s="15">
        <f t="shared" si="8"/>
        <v>0</v>
      </c>
      <c r="W122" s="58"/>
      <c r="X122" s="63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</row>
    <row r="123" spans="1:256" ht="12.75" x14ac:dyDescent="0.15">
      <c r="A123" s="158"/>
      <c r="B123" s="152"/>
      <c r="C123" s="159"/>
      <c r="D123" s="160"/>
      <c r="E123" s="157" t="s">
        <v>43</v>
      </c>
      <c r="F123" s="75"/>
      <c r="G123" s="75"/>
      <c r="H123" s="75"/>
      <c r="I123" s="17"/>
      <c r="J123" s="17"/>
      <c r="K123" s="17"/>
      <c r="L123" s="19"/>
      <c r="M123" s="19"/>
      <c r="N123" s="35"/>
      <c r="O123" s="35">
        <f t="shared" si="9"/>
        <v>0</v>
      </c>
      <c r="P123" s="21">
        <f t="shared" si="10"/>
        <v>0</v>
      </c>
      <c r="Q123" s="21"/>
      <c r="R123" s="15">
        <f t="shared" si="5"/>
        <v>0</v>
      </c>
      <c r="S123" s="15">
        <f t="shared" si="6"/>
        <v>0</v>
      </c>
      <c r="T123" s="35"/>
      <c r="U123" s="15">
        <f t="shared" si="7"/>
        <v>0</v>
      </c>
      <c r="V123" s="15">
        <f t="shared" si="8"/>
        <v>0</v>
      </c>
      <c r="W123" s="57"/>
      <c r="X123" s="63"/>
    </row>
    <row r="124" spans="1:256" ht="12.75" x14ac:dyDescent="0.15">
      <c r="A124" s="158">
        <v>2461</v>
      </c>
      <c r="B124" s="170" t="s">
        <v>71</v>
      </c>
      <c r="C124" s="163">
        <v>6</v>
      </c>
      <c r="D124" s="164">
        <v>1</v>
      </c>
      <c r="E124" s="157" t="s">
        <v>687</v>
      </c>
      <c r="F124" s="114">
        <v>0</v>
      </c>
      <c r="G124" s="114">
        <v>0</v>
      </c>
      <c r="H124" s="114">
        <v>0</v>
      </c>
      <c r="I124" s="17"/>
      <c r="J124" s="17"/>
      <c r="K124" s="17"/>
      <c r="L124" s="19"/>
      <c r="M124" s="19"/>
      <c r="N124" s="35"/>
      <c r="O124" s="35">
        <f t="shared" si="9"/>
        <v>0</v>
      </c>
      <c r="P124" s="21">
        <f t="shared" si="10"/>
        <v>0</v>
      </c>
      <c r="Q124" s="21"/>
      <c r="R124" s="15">
        <f t="shared" si="5"/>
        <v>0</v>
      </c>
      <c r="S124" s="15">
        <f t="shared" si="6"/>
        <v>0</v>
      </c>
      <c r="T124" s="35"/>
      <c r="U124" s="15">
        <f t="shared" si="7"/>
        <v>0</v>
      </c>
      <c r="V124" s="15">
        <f t="shared" si="8"/>
        <v>0</v>
      </c>
      <c r="W124" s="57"/>
      <c r="X124" s="63"/>
    </row>
    <row r="125" spans="1:256" ht="12.75" x14ac:dyDescent="0.15">
      <c r="A125" s="158">
        <v>2470</v>
      </c>
      <c r="B125" s="168" t="s">
        <v>71</v>
      </c>
      <c r="C125" s="159">
        <v>7</v>
      </c>
      <c r="D125" s="160">
        <v>0</v>
      </c>
      <c r="E125" s="161" t="s">
        <v>93</v>
      </c>
      <c r="F125" s="114">
        <v>0</v>
      </c>
      <c r="G125" s="114">
        <v>0</v>
      </c>
      <c r="H125" s="114">
        <v>0</v>
      </c>
      <c r="I125" s="32"/>
      <c r="J125" s="32"/>
      <c r="K125" s="32"/>
      <c r="L125" s="15"/>
      <c r="M125" s="15"/>
      <c r="N125" s="35"/>
      <c r="O125" s="35">
        <f t="shared" si="9"/>
        <v>0</v>
      </c>
      <c r="P125" s="21">
        <f t="shared" si="10"/>
        <v>0</v>
      </c>
      <c r="Q125" s="21"/>
      <c r="R125" s="15">
        <f t="shared" si="5"/>
        <v>0</v>
      </c>
      <c r="S125" s="15">
        <f t="shared" si="6"/>
        <v>0</v>
      </c>
      <c r="T125" s="35"/>
      <c r="U125" s="15">
        <f t="shared" si="7"/>
        <v>0</v>
      </c>
      <c r="V125" s="15">
        <f t="shared" si="8"/>
        <v>0</v>
      </c>
      <c r="W125" s="57"/>
      <c r="X125" s="63"/>
    </row>
    <row r="126" spans="1:256" ht="12.75" x14ac:dyDescent="0.15">
      <c r="A126" s="158"/>
      <c r="B126" s="152"/>
      <c r="C126" s="159"/>
      <c r="D126" s="160"/>
      <c r="E126" s="157" t="s">
        <v>43</v>
      </c>
      <c r="F126" s="75"/>
      <c r="G126" s="75"/>
      <c r="H126" s="75"/>
      <c r="I126" s="17"/>
      <c r="J126" s="17"/>
      <c r="K126" s="17"/>
      <c r="L126" s="19"/>
      <c r="M126" s="19"/>
      <c r="N126" s="35"/>
      <c r="O126" s="35">
        <f t="shared" si="9"/>
        <v>0</v>
      </c>
      <c r="P126" s="21">
        <f t="shared" si="10"/>
        <v>0</v>
      </c>
      <c r="Q126" s="21"/>
      <c r="R126" s="15">
        <f t="shared" si="5"/>
        <v>0</v>
      </c>
      <c r="S126" s="15">
        <f t="shared" si="6"/>
        <v>0</v>
      </c>
      <c r="T126" s="35"/>
      <c r="U126" s="15">
        <f t="shared" si="7"/>
        <v>0</v>
      </c>
      <c r="V126" s="15">
        <f t="shared" si="8"/>
        <v>0</v>
      </c>
      <c r="W126" s="57"/>
      <c r="X126" s="63"/>
    </row>
    <row r="127" spans="1:256" s="6" customFormat="1" ht="25.5" x14ac:dyDescent="0.15">
      <c r="A127" s="158">
        <v>2471</v>
      </c>
      <c r="B127" s="170" t="s">
        <v>71</v>
      </c>
      <c r="C127" s="163">
        <v>7</v>
      </c>
      <c r="D127" s="164">
        <v>1</v>
      </c>
      <c r="E127" s="157" t="s">
        <v>688</v>
      </c>
      <c r="F127" s="114">
        <v>0</v>
      </c>
      <c r="G127" s="114">
        <v>0</v>
      </c>
      <c r="H127" s="114">
        <v>0</v>
      </c>
      <c r="I127" s="33"/>
      <c r="J127" s="33"/>
      <c r="K127" s="33"/>
      <c r="L127" s="21"/>
      <c r="M127" s="21"/>
      <c r="N127" s="35"/>
      <c r="O127" s="35">
        <f t="shared" si="9"/>
        <v>0</v>
      </c>
      <c r="P127" s="21">
        <f t="shared" si="10"/>
        <v>0</v>
      </c>
      <c r="Q127" s="21"/>
      <c r="R127" s="15">
        <f t="shared" si="5"/>
        <v>0</v>
      </c>
      <c r="S127" s="15">
        <f t="shared" si="6"/>
        <v>0</v>
      </c>
      <c r="T127" s="35"/>
      <c r="U127" s="15">
        <f t="shared" si="7"/>
        <v>0</v>
      </c>
      <c r="V127" s="15">
        <f t="shared" si="8"/>
        <v>0</v>
      </c>
      <c r="W127" s="58"/>
      <c r="X127" s="63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</row>
    <row r="128" spans="1:256" ht="25.5" x14ac:dyDescent="0.15">
      <c r="A128" s="158">
        <v>2472</v>
      </c>
      <c r="B128" s="170" t="s">
        <v>71</v>
      </c>
      <c r="C128" s="163">
        <v>7</v>
      </c>
      <c r="D128" s="164">
        <v>2</v>
      </c>
      <c r="E128" s="157" t="s">
        <v>689</v>
      </c>
      <c r="F128" s="114">
        <v>0</v>
      </c>
      <c r="G128" s="114">
        <v>0</v>
      </c>
      <c r="H128" s="114">
        <v>0</v>
      </c>
      <c r="I128" s="17"/>
      <c r="J128" s="17"/>
      <c r="K128" s="17"/>
      <c r="L128" s="19"/>
      <c r="M128" s="19"/>
      <c r="N128" s="35"/>
      <c r="O128" s="35">
        <f t="shared" si="9"/>
        <v>0</v>
      </c>
      <c r="P128" s="21">
        <f t="shared" si="10"/>
        <v>0</v>
      </c>
      <c r="Q128" s="21"/>
      <c r="R128" s="15">
        <f t="shared" si="5"/>
        <v>0</v>
      </c>
      <c r="S128" s="15">
        <f t="shared" si="6"/>
        <v>0</v>
      </c>
      <c r="T128" s="35"/>
      <c r="U128" s="15">
        <f t="shared" si="7"/>
        <v>0</v>
      </c>
      <c r="V128" s="15">
        <f t="shared" si="8"/>
        <v>0</v>
      </c>
      <c r="W128" s="57"/>
      <c r="X128" s="63"/>
    </row>
    <row r="129" spans="1:256" ht="12.75" x14ac:dyDescent="0.15">
      <c r="A129" s="158">
        <v>2473</v>
      </c>
      <c r="B129" s="170" t="s">
        <v>71</v>
      </c>
      <c r="C129" s="163">
        <v>7</v>
      </c>
      <c r="D129" s="164">
        <v>3</v>
      </c>
      <c r="E129" s="157" t="s">
        <v>690</v>
      </c>
      <c r="F129" s="114">
        <v>0</v>
      </c>
      <c r="G129" s="114">
        <v>0</v>
      </c>
      <c r="H129" s="114">
        <v>0</v>
      </c>
      <c r="I129" s="17"/>
      <c r="J129" s="17"/>
      <c r="K129" s="17"/>
      <c r="L129" s="19"/>
      <c r="M129" s="19"/>
      <c r="N129" s="35"/>
      <c r="O129" s="35">
        <f t="shared" si="9"/>
        <v>0</v>
      </c>
      <c r="P129" s="21">
        <f t="shared" si="10"/>
        <v>0</v>
      </c>
      <c r="Q129" s="21"/>
      <c r="R129" s="15">
        <f t="shared" si="5"/>
        <v>0</v>
      </c>
      <c r="S129" s="15">
        <f t="shared" si="6"/>
        <v>0</v>
      </c>
      <c r="T129" s="35"/>
      <c r="U129" s="15">
        <f t="shared" si="7"/>
        <v>0</v>
      </c>
      <c r="V129" s="15">
        <f t="shared" si="8"/>
        <v>0</v>
      </c>
      <c r="W129" s="57"/>
      <c r="X129" s="63"/>
    </row>
    <row r="130" spans="1:256" s="6" customFormat="1" ht="12.75" x14ac:dyDescent="0.15">
      <c r="A130" s="158">
        <v>2474</v>
      </c>
      <c r="B130" s="170" t="s">
        <v>71</v>
      </c>
      <c r="C130" s="163">
        <v>7</v>
      </c>
      <c r="D130" s="164">
        <v>4</v>
      </c>
      <c r="E130" s="157" t="s">
        <v>691</v>
      </c>
      <c r="F130" s="114">
        <v>0</v>
      </c>
      <c r="G130" s="114">
        <v>0</v>
      </c>
      <c r="H130" s="114">
        <v>0</v>
      </c>
      <c r="I130" s="33"/>
      <c r="J130" s="33"/>
      <c r="K130" s="33"/>
      <c r="L130" s="21"/>
      <c r="M130" s="21"/>
      <c r="N130" s="35"/>
      <c r="O130" s="35">
        <f t="shared" si="9"/>
        <v>0</v>
      </c>
      <c r="P130" s="21">
        <f t="shared" si="10"/>
        <v>0</v>
      </c>
      <c r="Q130" s="21"/>
      <c r="R130" s="15">
        <f t="shared" si="5"/>
        <v>0</v>
      </c>
      <c r="S130" s="15">
        <f t="shared" si="6"/>
        <v>0</v>
      </c>
      <c r="T130" s="35"/>
      <c r="U130" s="15">
        <f t="shared" si="7"/>
        <v>0</v>
      </c>
      <c r="V130" s="15">
        <f t="shared" si="8"/>
        <v>0</v>
      </c>
      <c r="W130" s="58"/>
      <c r="X130" s="63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</row>
    <row r="131" spans="1:256" ht="38.25" x14ac:dyDescent="0.15">
      <c r="A131" s="158">
        <v>2480</v>
      </c>
      <c r="B131" s="168" t="s">
        <v>71</v>
      </c>
      <c r="C131" s="159">
        <v>8</v>
      </c>
      <c r="D131" s="160">
        <v>0</v>
      </c>
      <c r="E131" s="161" t="s">
        <v>692</v>
      </c>
      <c r="F131" s="114">
        <v>0</v>
      </c>
      <c r="G131" s="114">
        <v>0</v>
      </c>
      <c r="H131" s="114">
        <v>0</v>
      </c>
      <c r="I131" s="17"/>
      <c r="J131" s="17"/>
      <c r="K131" s="17"/>
      <c r="L131" s="19"/>
      <c r="M131" s="19"/>
      <c r="N131" s="35"/>
      <c r="O131" s="35">
        <f t="shared" si="9"/>
        <v>0</v>
      </c>
      <c r="P131" s="21">
        <f t="shared" si="10"/>
        <v>0</v>
      </c>
      <c r="Q131" s="21"/>
      <c r="R131" s="15">
        <f t="shared" si="5"/>
        <v>0</v>
      </c>
      <c r="S131" s="15">
        <f t="shared" si="6"/>
        <v>0</v>
      </c>
      <c r="T131" s="35"/>
      <c r="U131" s="15">
        <f t="shared" si="7"/>
        <v>0</v>
      </c>
      <c r="V131" s="15">
        <f t="shared" si="8"/>
        <v>0</v>
      </c>
      <c r="W131" s="57"/>
      <c r="X131" s="63"/>
    </row>
    <row r="132" spans="1:256" ht="12.75" x14ac:dyDescent="0.15">
      <c r="A132" s="158"/>
      <c r="B132" s="152"/>
      <c r="C132" s="159"/>
      <c r="D132" s="160"/>
      <c r="E132" s="157" t="s">
        <v>43</v>
      </c>
      <c r="F132" s="75"/>
      <c r="G132" s="75"/>
      <c r="H132" s="75"/>
      <c r="I132" s="17"/>
      <c r="J132" s="17"/>
      <c r="K132" s="17"/>
      <c r="L132" s="19"/>
      <c r="M132" s="19"/>
      <c r="N132" s="35"/>
      <c r="O132" s="35">
        <f t="shared" si="9"/>
        <v>0</v>
      </c>
      <c r="P132" s="21">
        <f t="shared" si="10"/>
        <v>0</v>
      </c>
      <c r="Q132" s="21"/>
      <c r="R132" s="15">
        <f t="shared" si="5"/>
        <v>0</v>
      </c>
      <c r="S132" s="15">
        <f t="shared" si="6"/>
        <v>0</v>
      </c>
      <c r="T132" s="35"/>
      <c r="U132" s="15">
        <f t="shared" si="7"/>
        <v>0</v>
      </c>
      <c r="V132" s="15">
        <f t="shared" si="8"/>
        <v>0</v>
      </c>
      <c r="W132" s="57"/>
      <c r="X132" s="63"/>
    </row>
    <row r="133" spans="1:256" s="6" customFormat="1" ht="38.25" x14ac:dyDescent="0.15">
      <c r="A133" s="158">
        <v>2481</v>
      </c>
      <c r="B133" s="170" t="s">
        <v>71</v>
      </c>
      <c r="C133" s="163">
        <v>8</v>
      </c>
      <c r="D133" s="164">
        <v>1</v>
      </c>
      <c r="E133" s="157" t="s">
        <v>693</v>
      </c>
      <c r="F133" s="114">
        <v>0</v>
      </c>
      <c r="G133" s="114">
        <v>0</v>
      </c>
      <c r="H133" s="114">
        <v>0</v>
      </c>
      <c r="I133" s="79"/>
      <c r="J133" s="79"/>
      <c r="K133" s="33"/>
      <c r="L133" s="15"/>
      <c r="M133" s="15"/>
      <c r="N133" s="35"/>
      <c r="O133" s="35">
        <f t="shared" si="9"/>
        <v>0</v>
      </c>
      <c r="P133" s="21">
        <f t="shared" si="10"/>
        <v>0</v>
      </c>
      <c r="Q133" s="21"/>
      <c r="R133" s="15">
        <f t="shared" si="5"/>
        <v>0</v>
      </c>
      <c r="S133" s="15">
        <f t="shared" si="6"/>
        <v>0</v>
      </c>
      <c r="T133" s="35"/>
      <c r="U133" s="15">
        <f t="shared" si="7"/>
        <v>0</v>
      </c>
      <c r="V133" s="15">
        <f t="shared" si="8"/>
        <v>0</v>
      </c>
      <c r="W133" s="58"/>
      <c r="X133" s="63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</row>
    <row r="134" spans="1:256" ht="51" x14ac:dyDescent="0.15">
      <c r="A134" s="158">
        <v>2482</v>
      </c>
      <c r="B134" s="170" t="s">
        <v>71</v>
      </c>
      <c r="C134" s="163">
        <v>8</v>
      </c>
      <c r="D134" s="164">
        <v>2</v>
      </c>
      <c r="E134" s="157" t="s">
        <v>694</v>
      </c>
      <c r="F134" s="114">
        <v>0</v>
      </c>
      <c r="G134" s="114">
        <v>0</v>
      </c>
      <c r="H134" s="114">
        <v>0</v>
      </c>
      <c r="I134" s="80"/>
      <c r="J134" s="80"/>
      <c r="K134" s="17"/>
      <c r="L134" s="19"/>
      <c r="M134" s="19"/>
      <c r="N134" s="35"/>
      <c r="O134" s="35">
        <f t="shared" si="9"/>
        <v>0</v>
      </c>
      <c r="P134" s="21">
        <f t="shared" si="10"/>
        <v>0</v>
      </c>
      <c r="Q134" s="21"/>
      <c r="R134" s="15">
        <f t="shared" si="5"/>
        <v>0</v>
      </c>
      <c r="S134" s="15">
        <f t="shared" si="6"/>
        <v>0</v>
      </c>
      <c r="T134" s="35"/>
      <c r="U134" s="15">
        <f t="shared" si="7"/>
        <v>0</v>
      </c>
      <c r="V134" s="15">
        <f t="shared" si="8"/>
        <v>0</v>
      </c>
      <c r="W134" s="57"/>
      <c r="X134" s="63"/>
    </row>
    <row r="135" spans="1:256" ht="38.25" x14ac:dyDescent="0.15">
      <c r="A135" s="158">
        <v>2483</v>
      </c>
      <c r="B135" s="170" t="s">
        <v>71</v>
      </c>
      <c r="C135" s="163">
        <v>8</v>
      </c>
      <c r="D135" s="164">
        <v>3</v>
      </c>
      <c r="E135" s="157" t="s">
        <v>695</v>
      </c>
      <c r="F135" s="114">
        <v>0</v>
      </c>
      <c r="G135" s="114">
        <v>0</v>
      </c>
      <c r="H135" s="114">
        <v>0</v>
      </c>
      <c r="I135" s="80"/>
      <c r="J135" s="80"/>
      <c r="K135" s="17"/>
      <c r="L135" s="15"/>
      <c r="M135" s="15"/>
      <c r="N135" s="35"/>
      <c r="O135" s="35">
        <f t="shared" si="9"/>
        <v>0</v>
      </c>
      <c r="P135" s="21">
        <f t="shared" si="10"/>
        <v>0</v>
      </c>
      <c r="Q135" s="21"/>
      <c r="R135" s="15">
        <f t="shared" si="5"/>
        <v>0</v>
      </c>
      <c r="S135" s="15">
        <f t="shared" si="6"/>
        <v>0</v>
      </c>
      <c r="T135" s="35"/>
      <c r="U135" s="15">
        <f t="shared" si="7"/>
        <v>0</v>
      </c>
      <c r="V135" s="15">
        <f t="shared" si="8"/>
        <v>0</v>
      </c>
      <c r="W135" s="57"/>
      <c r="X135" s="63"/>
    </row>
    <row r="136" spans="1:256" s="6" customFormat="1" ht="38.25" x14ac:dyDescent="0.15">
      <c r="A136" s="158">
        <v>2484</v>
      </c>
      <c r="B136" s="170" t="s">
        <v>71</v>
      </c>
      <c r="C136" s="163">
        <v>8</v>
      </c>
      <c r="D136" s="164">
        <v>4</v>
      </c>
      <c r="E136" s="157" t="s">
        <v>696</v>
      </c>
      <c r="F136" s="114">
        <v>0</v>
      </c>
      <c r="G136" s="114">
        <v>0</v>
      </c>
      <c r="H136" s="114">
        <v>0</v>
      </c>
      <c r="I136" s="33"/>
      <c r="J136" s="33"/>
      <c r="K136" s="33"/>
      <c r="L136" s="21"/>
      <c r="M136" s="21"/>
      <c r="N136" s="35"/>
      <c r="O136" s="35">
        <f t="shared" si="9"/>
        <v>0</v>
      </c>
      <c r="P136" s="21">
        <f t="shared" si="10"/>
        <v>0</v>
      </c>
      <c r="Q136" s="21"/>
      <c r="R136" s="15">
        <f t="shared" si="5"/>
        <v>0</v>
      </c>
      <c r="S136" s="15">
        <f t="shared" si="6"/>
        <v>0</v>
      </c>
      <c r="T136" s="35"/>
      <c r="U136" s="15">
        <f t="shared" si="7"/>
        <v>0</v>
      </c>
      <c r="V136" s="15">
        <f t="shared" si="8"/>
        <v>0</v>
      </c>
      <c r="W136" s="58"/>
      <c r="X136" s="63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  <c r="IV136" s="7"/>
    </row>
    <row r="137" spans="1:256" ht="25.5" x14ac:dyDescent="0.15">
      <c r="A137" s="158">
        <v>2485</v>
      </c>
      <c r="B137" s="170" t="s">
        <v>71</v>
      </c>
      <c r="C137" s="163">
        <v>8</v>
      </c>
      <c r="D137" s="164">
        <v>5</v>
      </c>
      <c r="E137" s="157" t="s">
        <v>697</v>
      </c>
      <c r="F137" s="114">
        <v>0</v>
      </c>
      <c r="G137" s="114">
        <v>0</v>
      </c>
      <c r="H137" s="114">
        <v>0</v>
      </c>
      <c r="I137" s="17"/>
      <c r="J137" s="17"/>
      <c r="K137" s="17"/>
      <c r="L137" s="19"/>
      <c r="M137" s="19"/>
      <c r="N137" s="35"/>
      <c r="O137" s="35">
        <f t="shared" si="9"/>
        <v>0</v>
      </c>
      <c r="P137" s="21">
        <f t="shared" si="10"/>
        <v>0</v>
      </c>
      <c r="Q137" s="21"/>
      <c r="R137" s="15">
        <f t="shared" si="5"/>
        <v>0</v>
      </c>
      <c r="S137" s="15">
        <f t="shared" si="6"/>
        <v>0</v>
      </c>
      <c r="T137" s="35"/>
      <c r="U137" s="15">
        <f t="shared" si="7"/>
        <v>0</v>
      </c>
      <c r="V137" s="15">
        <f t="shared" si="8"/>
        <v>0</v>
      </c>
      <c r="W137" s="57"/>
      <c r="X137" s="63"/>
    </row>
    <row r="138" spans="1:256" ht="25.5" x14ac:dyDescent="0.15">
      <c r="A138" s="158">
        <v>2486</v>
      </c>
      <c r="B138" s="170" t="s">
        <v>71</v>
      </c>
      <c r="C138" s="163">
        <v>8</v>
      </c>
      <c r="D138" s="164">
        <v>6</v>
      </c>
      <c r="E138" s="157" t="s">
        <v>698</v>
      </c>
      <c r="F138" s="114">
        <v>0</v>
      </c>
      <c r="G138" s="114">
        <v>0</v>
      </c>
      <c r="H138" s="114">
        <v>0</v>
      </c>
      <c r="I138" s="17"/>
      <c r="J138" s="17"/>
      <c r="K138" s="17"/>
      <c r="L138" s="19"/>
      <c r="M138" s="19"/>
      <c r="N138" s="35"/>
      <c r="O138" s="35">
        <f t="shared" si="9"/>
        <v>0</v>
      </c>
      <c r="P138" s="21">
        <f t="shared" si="10"/>
        <v>0</v>
      </c>
      <c r="Q138" s="21"/>
      <c r="R138" s="15">
        <f t="shared" si="5"/>
        <v>0</v>
      </c>
      <c r="S138" s="15">
        <f t="shared" si="6"/>
        <v>0</v>
      </c>
      <c r="T138" s="35"/>
      <c r="U138" s="15">
        <f t="shared" si="7"/>
        <v>0</v>
      </c>
      <c r="V138" s="15">
        <f t="shared" si="8"/>
        <v>0</v>
      </c>
      <c r="W138" s="57"/>
      <c r="X138" s="63"/>
    </row>
    <row r="139" spans="1:256" ht="26.25" thickBot="1" x14ac:dyDescent="0.2">
      <c r="A139" s="158">
        <v>2487</v>
      </c>
      <c r="B139" s="170" t="s">
        <v>71</v>
      </c>
      <c r="C139" s="163">
        <v>8</v>
      </c>
      <c r="D139" s="164">
        <v>7</v>
      </c>
      <c r="E139" s="157" t="s">
        <v>699</v>
      </c>
      <c r="F139" s="114">
        <v>0</v>
      </c>
      <c r="G139" s="114">
        <v>0</v>
      </c>
      <c r="H139" s="114">
        <v>0</v>
      </c>
      <c r="I139" s="81"/>
      <c r="J139" s="81"/>
      <c r="K139" s="32"/>
      <c r="L139" s="101"/>
      <c r="M139" s="101"/>
      <c r="N139" s="35"/>
      <c r="O139" s="35">
        <f t="shared" si="9"/>
        <v>0</v>
      </c>
      <c r="P139" s="21">
        <f t="shared" si="10"/>
        <v>0</v>
      </c>
      <c r="Q139" s="21"/>
      <c r="R139" s="15">
        <f t="shared" si="5"/>
        <v>0</v>
      </c>
      <c r="S139" s="15">
        <f t="shared" si="6"/>
        <v>0</v>
      </c>
      <c r="T139" s="35"/>
      <c r="U139" s="15">
        <f t="shared" si="7"/>
        <v>0</v>
      </c>
      <c r="V139" s="15">
        <f t="shared" si="8"/>
        <v>0</v>
      </c>
      <c r="W139" s="57"/>
      <c r="X139" s="63"/>
    </row>
    <row r="140" spans="1:256" ht="25.5" x14ac:dyDescent="0.15">
      <c r="A140" s="158">
        <v>2490</v>
      </c>
      <c r="B140" s="168" t="s">
        <v>71</v>
      </c>
      <c r="C140" s="159">
        <v>9</v>
      </c>
      <c r="D140" s="160">
        <v>0</v>
      </c>
      <c r="E140" s="161" t="s">
        <v>98</v>
      </c>
      <c r="F140" s="114">
        <v>0</v>
      </c>
      <c r="G140" s="114">
        <v>0</v>
      </c>
      <c r="H140" s="114">
        <v>0</v>
      </c>
      <c r="I140" s="80"/>
      <c r="J140" s="80"/>
      <c r="K140" s="17"/>
      <c r="L140" s="19"/>
      <c r="M140" s="19"/>
      <c r="N140" s="35"/>
      <c r="O140" s="35">
        <f t="shared" si="9"/>
        <v>0</v>
      </c>
      <c r="P140" s="21">
        <f t="shared" si="10"/>
        <v>0</v>
      </c>
      <c r="Q140" s="21"/>
      <c r="R140" s="15">
        <f t="shared" si="5"/>
        <v>0</v>
      </c>
      <c r="S140" s="15">
        <f t="shared" si="6"/>
        <v>0</v>
      </c>
      <c r="T140" s="35"/>
      <c r="U140" s="15">
        <f t="shared" si="7"/>
        <v>0</v>
      </c>
      <c r="V140" s="15">
        <f t="shared" si="8"/>
        <v>0</v>
      </c>
      <c r="W140" s="57"/>
      <c r="X140" s="63"/>
    </row>
    <row r="141" spans="1:256" s="6" customFormat="1" ht="13.5" thickBot="1" x14ac:dyDescent="0.2">
      <c r="A141" s="158"/>
      <c r="B141" s="152"/>
      <c r="C141" s="159"/>
      <c r="D141" s="160"/>
      <c r="E141" s="157" t="s">
        <v>43</v>
      </c>
      <c r="F141" s="114">
        <v>0</v>
      </c>
      <c r="G141" s="114">
        <v>0</v>
      </c>
      <c r="H141" s="114">
        <v>0</v>
      </c>
      <c r="I141" s="81"/>
      <c r="J141" s="79"/>
      <c r="K141" s="33"/>
      <c r="L141" s="24"/>
      <c r="M141" s="24"/>
      <c r="N141" s="35"/>
      <c r="O141" s="35">
        <f t="shared" si="9"/>
        <v>0</v>
      </c>
      <c r="P141" s="21">
        <f t="shared" si="10"/>
        <v>0</v>
      </c>
      <c r="Q141" s="21"/>
      <c r="R141" s="15">
        <f t="shared" ref="R141:R204" si="11">L141+L141*5%</f>
        <v>0</v>
      </c>
      <c r="S141" s="15">
        <f t="shared" ref="S141:S204" si="12">M141+M141*5%</f>
        <v>0</v>
      </c>
      <c r="T141" s="35"/>
      <c r="U141" s="15">
        <f t="shared" ref="U141:U204" si="13">R141+R141*5%</f>
        <v>0</v>
      </c>
      <c r="V141" s="15">
        <f t="shared" ref="V141:V204" si="14">S141+S141*5%</f>
        <v>0</v>
      </c>
      <c r="W141" s="58"/>
      <c r="X141" s="63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  <c r="IV141" s="7"/>
    </row>
    <row r="142" spans="1:256" ht="25.5" x14ac:dyDescent="0.15">
      <c r="A142" s="158">
        <v>2491</v>
      </c>
      <c r="B142" s="170" t="s">
        <v>71</v>
      </c>
      <c r="C142" s="163">
        <v>9</v>
      </c>
      <c r="D142" s="164">
        <v>1</v>
      </c>
      <c r="E142" s="157" t="s">
        <v>98</v>
      </c>
      <c r="F142" s="114">
        <v>0</v>
      </c>
      <c r="G142" s="114">
        <v>0</v>
      </c>
      <c r="H142" s="114">
        <v>0</v>
      </c>
      <c r="I142" s="80"/>
      <c r="J142" s="80"/>
      <c r="K142" s="17"/>
      <c r="L142" s="19"/>
      <c r="M142" s="19"/>
      <c r="N142" s="35"/>
      <c r="O142" s="35">
        <f t="shared" si="9"/>
        <v>0</v>
      </c>
      <c r="P142" s="21">
        <f t="shared" si="10"/>
        <v>0</v>
      </c>
      <c r="Q142" s="21"/>
      <c r="R142" s="15">
        <f t="shared" si="11"/>
        <v>0</v>
      </c>
      <c r="S142" s="15">
        <f t="shared" si="12"/>
        <v>0</v>
      </c>
      <c r="T142" s="35"/>
      <c r="U142" s="15">
        <f t="shared" si="13"/>
        <v>0</v>
      </c>
      <c r="V142" s="15">
        <f t="shared" si="14"/>
        <v>0</v>
      </c>
      <c r="W142" s="57"/>
      <c r="X142" s="63"/>
    </row>
    <row r="143" spans="1:256" ht="38.25" x14ac:dyDescent="0.15">
      <c r="A143" s="167">
        <v>2500</v>
      </c>
      <c r="B143" s="168" t="s">
        <v>101</v>
      </c>
      <c r="C143" s="159">
        <v>0</v>
      </c>
      <c r="D143" s="160">
        <v>0</v>
      </c>
      <c r="E143" s="169" t="s">
        <v>700</v>
      </c>
      <c r="F143" s="114">
        <v>802242403</v>
      </c>
      <c r="G143" s="114">
        <v>348078000</v>
      </c>
      <c r="H143" s="114">
        <v>454164403</v>
      </c>
      <c r="I143" s="185">
        <f>I145+I151</f>
        <v>295000</v>
      </c>
      <c r="J143" s="185">
        <f>J145+J151</f>
        <v>295000</v>
      </c>
      <c r="K143" s="191"/>
      <c r="L143" s="138">
        <f>L145+L151</f>
        <v>309750</v>
      </c>
      <c r="M143" s="138">
        <f>M145+M151</f>
        <v>309750</v>
      </c>
      <c r="N143" s="35"/>
      <c r="O143" s="35">
        <f t="shared" si="9"/>
        <v>14750</v>
      </c>
      <c r="P143" s="21">
        <f t="shared" si="10"/>
        <v>14750</v>
      </c>
      <c r="Q143" s="187"/>
      <c r="R143" s="15">
        <f t="shared" si="11"/>
        <v>325237.5</v>
      </c>
      <c r="S143" s="15">
        <f t="shared" si="12"/>
        <v>325237.5</v>
      </c>
      <c r="T143" s="35"/>
      <c r="U143" s="15">
        <f t="shared" si="13"/>
        <v>341499.375</v>
      </c>
      <c r="V143" s="15">
        <f t="shared" si="14"/>
        <v>341499.375</v>
      </c>
      <c r="W143" s="186"/>
      <c r="X143" s="193"/>
    </row>
    <row r="144" spans="1:256" ht="12.75" x14ac:dyDescent="0.15">
      <c r="A144" s="156"/>
      <c r="B144" s="152"/>
      <c r="C144" s="153"/>
      <c r="D144" s="154"/>
      <c r="E144" s="157" t="s">
        <v>5</v>
      </c>
      <c r="F144" s="75"/>
      <c r="G144" s="75"/>
      <c r="H144" s="125"/>
      <c r="I144" s="192"/>
      <c r="J144" s="192"/>
      <c r="K144" s="192"/>
      <c r="L144" s="97"/>
      <c r="M144" s="97"/>
      <c r="N144" s="35"/>
      <c r="O144" s="35">
        <f t="shared" si="9"/>
        <v>0</v>
      </c>
      <c r="P144" s="21">
        <f t="shared" si="10"/>
        <v>0</v>
      </c>
      <c r="Q144" s="97"/>
      <c r="R144" s="15">
        <f t="shared" si="11"/>
        <v>0</v>
      </c>
      <c r="S144" s="15">
        <f t="shared" si="12"/>
        <v>0</v>
      </c>
      <c r="T144" s="35"/>
      <c r="U144" s="15">
        <f t="shared" si="13"/>
        <v>0</v>
      </c>
      <c r="V144" s="15">
        <f t="shared" si="14"/>
        <v>0</v>
      </c>
      <c r="W144" s="97"/>
      <c r="X144" s="60"/>
    </row>
    <row r="145" spans="1:24" ht="12.75" x14ac:dyDescent="0.15">
      <c r="A145" s="158">
        <v>2510</v>
      </c>
      <c r="B145" s="168" t="s">
        <v>101</v>
      </c>
      <c r="C145" s="159">
        <v>1</v>
      </c>
      <c r="D145" s="160">
        <v>0</v>
      </c>
      <c r="E145" s="161" t="s">
        <v>104</v>
      </c>
      <c r="F145" s="114">
        <v>155968500</v>
      </c>
      <c r="G145" s="114">
        <v>155968500</v>
      </c>
      <c r="H145" s="194">
        <v>0</v>
      </c>
      <c r="I145" s="190">
        <f>I147</f>
        <v>140000</v>
      </c>
      <c r="J145" s="190">
        <f>J147</f>
        <v>140000</v>
      </c>
      <c r="K145" s="192"/>
      <c r="L145" s="202">
        <f>L147</f>
        <v>147000</v>
      </c>
      <c r="M145" s="202">
        <f>M147</f>
        <v>147000</v>
      </c>
      <c r="N145" s="35"/>
      <c r="O145" s="35">
        <f t="shared" si="9"/>
        <v>7000</v>
      </c>
      <c r="P145" s="21">
        <f t="shared" si="10"/>
        <v>7000</v>
      </c>
      <c r="Q145" s="97"/>
      <c r="R145" s="15">
        <f t="shared" si="11"/>
        <v>154350</v>
      </c>
      <c r="S145" s="15">
        <f t="shared" si="12"/>
        <v>154350</v>
      </c>
      <c r="T145" s="35"/>
      <c r="U145" s="15">
        <f t="shared" si="13"/>
        <v>162067.5</v>
      </c>
      <c r="V145" s="15">
        <f t="shared" si="14"/>
        <v>162067.5</v>
      </c>
      <c r="W145" s="97"/>
      <c r="X145" s="60"/>
    </row>
    <row r="146" spans="1:24" ht="12.75" x14ac:dyDescent="0.15">
      <c r="A146" s="158"/>
      <c r="B146" s="152"/>
      <c r="C146" s="159"/>
      <c r="D146" s="160"/>
      <c r="E146" s="157" t="s">
        <v>43</v>
      </c>
      <c r="F146" s="75"/>
      <c r="G146" s="75"/>
      <c r="H146" s="125"/>
      <c r="I146" s="192"/>
      <c r="J146" s="192"/>
      <c r="K146" s="192"/>
      <c r="L146" s="97"/>
      <c r="M146" s="97"/>
      <c r="N146" s="35"/>
      <c r="O146" s="35">
        <f t="shared" si="9"/>
        <v>0</v>
      </c>
      <c r="P146" s="21">
        <f t="shared" si="10"/>
        <v>0</v>
      </c>
      <c r="Q146" s="97"/>
      <c r="R146" s="15">
        <f t="shared" si="11"/>
        <v>0</v>
      </c>
      <c r="S146" s="15">
        <f t="shared" si="12"/>
        <v>0</v>
      </c>
      <c r="T146" s="35"/>
      <c r="U146" s="15">
        <f t="shared" si="13"/>
        <v>0</v>
      </c>
      <c r="V146" s="15">
        <f t="shared" si="14"/>
        <v>0</v>
      </c>
      <c r="W146" s="97"/>
      <c r="X146" s="60"/>
    </row>
    <row r="147" spans="1:24" ht="12.75" x14ac:dyDescent="0.15">
      <c r="A147" s="158">
        <v>2511</v>
      </c>
      <c r="B147" s="170" t="s">
        <v>101</v>
      </c>
      <c r="C147" s="163">
        <v>1</v>
      </c>
      <c r="D147" s="164">
        <v>1</v>
      </c>
      <c r="E147" s="157" t="s">
        <v>104</v>
      </c>
      <c r="F147" s="114">
        <v>155968500</v>
      </c>
      <c r="G147" s="114">
        <v>155968500</v>
      </c>
      <c r="H147" s="194">
        <v>0</v>
      </c>
      <c r="I147" s="192">
        <v>140000</v>
      </c>
      <c r="J147" s="192">
        <v>140000</v>
      </c>
      <c r="K147" s="192"/>
      <c r="L147" s="97">
        <f>I147+I147*5%</f>
        <v>147000</v>
      </c>
      <c r="M147" s="97">
        <f>J147+J147*5%</f>
        <v>147000</v>
      </c>
      <c r="N147" s="35"/>
      <c r="O147" s="35">
        <f t="shared" si="9"/>
        <v>7000</v>
      </c>
      <c r="P147" s="21">
        <f t="shared" si="10"/>
        <v>7000</v>
      </c>
      <c r="Q147" s="97"/>
      <c r="R147" s="15">
        <f t="shared" si="11"/>
        <v>154350</v>
      </c>
      <c r="S147" s="15">
        <f t="shared" si="12"/>
        <v>154350</v>
      </c>
      <c r="T147" s="35"/>
      <c r="U147" s="15">
        <f t="shared" si="13"/>
        <v>162067.5</v>
      </c>
      <c r="V147" s="15">
        <f t="shared" si="14"/>
        <v>162067.5</v>
      </c>
      <c r="W147" s="97"/>
      <c r="X147" s="60"/>
    </row>
    <row r="148" spans="1:24" ht="12.75" x14ac:dyDescent="0.15">
      <c r="A148" s="158">
        <v>2520</v>
      </c>
      <c r="B148" s="168" t="s">
        <v>101</v>
      </c>
      <c r="C148" s="159">
        <v>2</v>
      </c>
      <c r="D148" s="160">
        <v>0</v>
      </c>
      <c r="E148" s="161" t="s">
        <v>107</v>
      </c>
      <c r="F148" s="114">
        <v>0</v>
      </c>
      <c r="G148" s="114">
        <v>0</v>
      </c>
      <c r="H148" s="194">
        <v>0</v>
      </c>
      <c r="I148" s="192"/>
      <c r="J148" s="192"/>
      <c r="K148" s="192"/>
      <c r="L148" s="97"/>
      <c r="M148" s="97"/>
      <c r="N148" s="35"/>
      <c r="O148" s="35">
        <f t="shared" si="9"/>
        <v>0</v>
      </c>
      <c r="P148" s="21">
        <f t="shared" si="10"/>
        <v>0</v>
      </c>
      <c r="Q148" s="97"/>
      <c r="R148" s="15">
        <f t="shared" si="11"/>
        <v>0</v>
      </c>
      <c r="S148" s="15">
        <f t="shared" si="12"/>
        <v>0</v>
      </c>
      <c r="T148" s="35"/>
      <c r="U148" s="15">
        <f t="shared" si="13"/>
        <v>0</v>
      </c>
      <c r="V148" s="15">
        <f t="shared" si="14"/>
        <v>0</v>
      </c>
      <c r="W148" s="97"/>
      <c r="X148" s="60"/>
    </row>
    <row r="149" spans="1:24" ht="12.75" x14ac:dyDescent="0.15">
      <c r="A149" s="158"/>
      <c r="B149" s="152"/>
      <c r="C149" s="159"/>
      <c r="D149" s="160"/>
      <c r="E149" s="157" t="s">
        <v>43</v>
      </c>
      <c r="F149" s="75"/>
      <c r="G149" s="75"/>
      <c r="H149" s="125"/>
      <c r="I149" s="192"/>
      <c r="J149" s="192"/>
      <c r="K149" s="192"/>
      <c r="L149" s="97"/>
      <c r="M149" s="97"/>
      <c r="N149" s="35"/>
      <c r="O149" s="35">
        <f t="shared" si="9"/>
        <v>0</v>
      </c>
      <c r="P149" s="21">
        <f t="shared" si="10"/>
        <v>0</v>
      </c>
      <c r="Q149" s="97"/>
      <c r="R149" s="15">
        <f t="shared" si="11"/>
        <v>0</v>
      </c>
      <c r="S149" s="15">
        <f t="shared" si="12"/>
        <v>0</v>
      </c>
      <c r="T149" s="35"/>
      <c r="U149" s="15">
        <f t="shared" si="13"/>
        <v>0</v>
      </c>
      <c r="V149" s="15">
        <f t="shared" si="14"/>
        <v>0</v>
      </c>
      <c r="W149" s="97"/>
      <c r="X149" s="60"/>
    </row>
    <row r="150" spans="1:24" ht="12.75" x14ac:dyDescent="0.15">
      <c r="A150" s="158">
        <v>2521</v>
      </c>
      <c r="B150" s="170" t="s">
        <v>101</v>
      </c>
      <c r="C150" s="163">
        <v>2</v>
      </c>
      <c r="D150" s="164">
        <v>1</v>
      </c>
      <c r="E150" s="157" t="s">
        <v>701</v>
      </c>
      <c r="F150" s="114">
        <v>0</v>
      </c>
      <c r="G150" s="114">
        <v>0</v>
      </c>
      <c r="H150" s="194">
        <v>0</v>
      </c>
      <c r="I150" s="192"/>
      <c r="J150" s="192"/>
      <c r="K150" s="192"/>
      <c r="L150" s="97"/>
      <c r="M150" s="97"/>
      <c r="N150" s="35"/>
      <c r="O150" s="35">
        <f t="shared" si="9"/>
        <v>0</v>
      </c>
      <c r="P150" s="21">
        <f t="shared" si="10"/>
        <v>0</v>
      </c>
      <c r="Q150" s="97"/>
      <c r="R150" s="15">
        <f t="shared" si="11"/>
        <v>0</v>
      </c>
      <c r="S150" s="15">
        <f t="shared" si="12"/>
        <v>0</v>
      </c>
      <c r="T150" s="35"/>
      <c r="U150" s="15">
        <f t="shared" si="13"/>
        <v>0</v>
      </c>
      <c r="V150" s="15">
        <f t="shared" si="14"/>
        <v>0</v>
      </c>
      <c r="W150" s="97"/>
      <c r="X150" s="60"/>
    </row>
    <row r="151" spans="1:24" ht="25.5" x14ac:dyDescent="0.15">
      <c r="A151" s="158">
        <v>2530</v>
      </c>
      <c r="B151" s="168" t="s">
        <v>101</v>
      </c>
      <c r="C151" s="159">
        <v>3</v>
      </c>
      <c r="D151" s="160">
        <v>0</v>
      </c>
      <c r="E151" s="161" t="s">
        <v>110</v>
      </c>
      <c r="F151" s="114">
        <v>0</v>
      </c>
      <c r="G151" s="114">
        <v>0</v>
      </c>
      <c r="H151" s="194">
        <v>0</v>
      </c>
      <c r="I151" s="190">
        <f>I153</f>
        <v>155000</v>
      </c>
      <c r="J151" s="190">
        <f>J153</f>
        <v>155000</v>
      </c>
      <c r="K151" s="192"/>
      <c r="L151" s="202">
        <f>L153</f>
        <v>162750</v>
      </c>
      <c r="M151" s="202">
        <f>M153</f>
        <v>162750</v>
      </c>
      <c r="N151" s="35"/>
      <c r="O151" s="35">
        <f t="shared" si="9"/>
        <v>7750</v>
      </c>
      <c r="P151" s="21">
        <f t="shared" si="10"/>
        <v>7750</v>
      </c>
      <c r="Q151" s="97"/>
      <c r="R151" s="15">
        <f t="shared" si="11"/>
        <v>170887.5</v>
      </c>
      <c r="S151" s="15">
        <f t="shared" si="12"/>
        <v>170887.5</v>
      </c>
      <c r="T151" s="35"/>
      <c r="U151" s="15">
        <f t="shared" si="13"/>
        <v>179431.875</v>
      </c>
      <c r="V151" s="15">
        <f t="shared" si="14"/>
        <v>179431.875</v>
      </c>
      <c r="W151" s="97"/>
      <c r="X151" s="60"/>
    </row>
    <row r="152" spans="1:24" ht="12.75" x14ac:dyDescent="0.15">
      <c r="A152" s="158"/>
      <c r="B152" s="152"/>
      <c r="C152" s="159"/>
      <c r="D152" s="160"/>
      <c r="E152" s="157" t="s">
        <v>43</v>
      </c>
      <c r="F152" s="75"/>
      <c r="G152" s="75"/>
      <c r="H152" s="125"/>
      <c r="I152" s="192"/>
      <c r="J152" s="192"/>
      <c r="K152" s="192"/>
      <c r="L152" s="97"/>
      <c r="M152" s="97"/>
      <c r="N152" s="35"/>
      <c r="O152" s="35">
        <f t="shared" si="9"/>
        <v>0</v>
      </c>
      <c r="P152" s="21">
        <f t="shared" si="10"/>
        <v>0</v>
      </c>
      <c r="Q152" s="97"/>
      <c r="R152" s="15">
        <f t="shared" si="11"/>
        <v>0</v>
      </c>
      <c r="S152" s="15">
        <f t="shared" si="12"/>
        <v>0</v>
      </c>
      <c r="T152" s="35"/>
      <c r="U152" s="15">
        <f t="shared" si="13"/>
        <v>0</v>
      </c>
      <c r="V152" s="15">
        <f t="shared" si="14"/>
        <v>0</v>
      </c>
      <c r="W152" s="97"/>
      <c r="X152" s="60"/>
    </row>
    <row r="153" spans="1:24" ht="12.75" x14ac:dyDescent="0.15">
      <c r="A153" s="158">
        <v>2531</v>
      </c>
      <c r="B153" s="170" t="s">
        <v>101</v>
      </c>
      <c r="C153" s="163">
        <v>3</v>
      </c>
      <c r="D153" s="164">
        <v>1</v>
      </c>
      <c r="E153" s="157" t="s">
        <v>110</v>
      </c>
      <c r="F153" s="114">
        <v>0</v>
      </c>
      <c r="G153" s="114">
        <v>0</v>
      </c>
      <c r="H153" s="194">
        <v>0</v>
      </c>
      <c r="I153" s="192">
        <v>155000</v>
      </c>
      <c r="J153" s="192">
        <v>155000</v>
      </c>
      <c r="K153" s="192"/>
      <c r="L153" s="97">
        <f>I153+I153*5%</f>
        <v>162750</v>
      </c>
      <c r="M153" s="97">
        <f>J153+J153*5%</f>
        <v>162750</v>
      </c>
      <c r="N153" s="35"/>
      <c r="O153" s="35">
        <f t="shared" si="9"/>
        <v>7750</v>
      </c>
      <c r="P153" s="21">
        <f t="shared" si="10"/>
        <v>7750</v>
      </c>
      <c r="Q153" s="97"/>
      <c r="R153" s="15">
        <f t="shared" si="11"/>
        <v>170887.5</v>
      </c>
      <c r="S153" s="15">
        <f t="shared" si="12"/>
        <v>170887.5</v>
      </c>
      <c r="T153" s="35"/>
      <c r="U153" s="15">
        <f t="shared" si="13"/>
        <v>179431.875</v>
      </c>
      <c r="V153" s="15">
        <f t="shared" si="14"/>
        <v>179431.875</v>
      </c>
      <c r="W153" s="97"/>
      <c r="X153" s="60"/>
    </row>
    <row r="154" spans="1:24" ht="25.5" x14ac:dyDescent="0.15">
      <c r="A154" s="158">
        <v>2540</v>
      </c>
      <c r="B154" s="168" t="s">
        <v>101</v>
      </c>
      <c r="C154" s="159">
        <v>4</v>
      </c>
      <c r="D154" s="160">
        <v>0</v>
      </c>
      <c r="E154" s="161" t="s">
        <v>702</v>
      </c>
      <c r="F154" s="114">
        <v>0</v>
      </c>
      <c r="G154" s="114">
        <v>0</v>
      </c>
      <c r="H154" s="194">
        <v>0</v>
      </c>
      <c r="I154" s="192"/>
      <c r="J154" s="192"/>
      <c r="K154" s="192"/>
      <c r="L154" s="97"/>
      <c r="M154" s="97"/>
      <c r="N154" s="35"/>
      <c r="O154" s="35">
        <f t="shared" si="9"/>
        <v>0</v>
      </c>
      <c r="P154" s="21">
        <f t="shared" si="10"/>
        <v>0</v>
      </c>
      <c r="Q154" s="97"/>
      <c r="R154" s="15">
        <f t="shared" si="11"/>
        <v>0</v>
      </c>
      <c r="S154" s="15">
        <f t="shared" si="12"/>
        <v>0</v>
      </c>
      <c r="T154" s="35"/>
      <c r="U154" s="15">
        <f t="shared" si="13"/>
        <v>0</v>
      </c>
      <c r="V154" s="15">
        <f t="shared" si="14"/>
        <v>0</v>
      </c>
      <c r="W154" s="97"/>
      <c r="X154" s="60"/>
    </row>
    <row r="155" spans="1:24" ht="12.75" x14ac:dyDescent="0.15">
      <c r="A155" s="158"/>
      <c r="B155" s="152"/>
      <c r="C155" s="159"/>
      <c r="D155" s="160"/>
      <c r="E155" s="157" t="s">
        <v>43</v>
      </c>
      <c r="F155" s="75"/>
      <c r="G155" s="75"/>
      <c r="H155" s="125"/>
      <c r="I155" s="192"/>
      <c r="J155" s="192"/>
      <c r="K155" s="192"/>
      <c r="L155" s="97"/>
      <c r="M155" s="97"/>
      <c r="N155" s="35"/>
      <c r="O155" s="35">
        <f t="shared" si="9"/>
        <v>0</v>
      </c>
      <c r="P155" s="21">
        <f t="shared" si="10"/>
        <v>0</v>
      </c>
      <c r="Q155" s="97"/>
      <c r="R155" s="15">
        <f t="shared" si="11"/>
        <v>0</v>
      </c>
      <c r="S155" s="15">
        <f t="shared" si="12"/>
        <v>0</v>
      </c>
      <c r="T155" s="35"/>
      <c r="U155" s="15">
        <f t="shared" si="13"/>
        <v>0</v>
      </c>
      <c r="V155" s="15">
        <f t="shared" si="14"/>
        <v>0</v>
      </c>
      <c r="W155" s="97"/>
      <c r="X155" s="60"/>
    </row>
    <row r="156" spans="1:24" ht="25.5" x14ac:dyDescent="0.15">
      <c r="A156" s="158">
        <v>2541</v>
      </c>
      <c r="B156" s="170" t="s">
        <v>101</v>
      </c>
      <c r="C156" s="163">
        <v>4</v>
      </c>
      <c r="D156" s="164">
        <v>1</v>
      </c>
      <c r="E156" s="157" t="s">
        <v>702</v>
      </c>
      <c r="F156" s="114">
        <v>0</v>
      </c>
      <c r="G156" s="114">
        <v>0</v>
      </c>
      <c r="H156" s="194">
        <v>0</v>
      </c>
      <c r="I156" s="192"/>
      <c r="J156" s="192"/>
      <c r="K156" s="192"/>
      <c r="L156" s="97"/>
      <c r="M156" s="97"/>
      <c r="N156" s="35"/>
      <c r="O156" s="35">
        <f t="shared" si="9"/>
        <v>0</v>
      </c>
      <c r="P156" s="21">
        <f t="shared" si="10"/>
        <v>0</v>
      </c>
      <c r="Q156" s="97"/>
      <c r="R156" s="15">
        <f t="shared" si="11"/>
        <v>0</v>
      </c>
      <c r="S156" s="15">
        <f t="shared" si="12"/>
        <v>0</v>
      </c>
      <c r="T156" s="35"/>
      <c r="U156" s="15">
        <f t="shared" si="13"/>
        <v>0</v>
      </c>
      <c r="V156" s="15">
        <f t="shared" si="14"/>
        <v>0</v>
      </c>
      <c r="W156" s="97"/>
      <c r="X156" s="60"/>
    </row>
    <row r="157" spans="1:24" ht="38.25" x14ac:dyDescent="0.15">
      <c r="A157" s="158">
        <v>2550</v>
      </c>
      <c r="B157" s="168" t="s">
        <v>101</v>
      </c>
      <c r="C157" s="159">
        <v>5</v>
      </c>
      <c r="D157" s="160">
        <v>0</v>
      </c>
      <c r="E157" s="161" t="s">
        <v>703</v>
      </c>
      <c r="F157" s="114">
        <v>0</v>
      </c>
      <c r="G157" s="114">
        <v>0</v>
      </c>
      <c r="H157" s="194">
        <v>0</v>
      </c>
      <c r="I157" s="192"/>
      <c r="J157" s="192"/>
      <c r="K157" s="192"/>
      <c r="L157" s="97"/>
      <c r="M157" s="97"/>
      <c r="N157" s="35"/>
      <c r="O157" s="35">
        <f t="shared" si="9"/>
        <v>0</v>
      </c>
      <c r="P157" s="21">
        <f t="shared" si="10"/>
        <v>0</v>
      </c>
      <c r="Q157" s="97"/>
      <c r="R157" s="15">
        <f t="shared" si="11"/>
        <v>0</v>
      </c>
      <c r="S157" s="15">
        <f t="shared" si="12"/>
        <v>0</v>
      </c>
      <c r="T157" s="35"/>
      <c r="U157" s="15">
        <f t="shared" si="13"/>
        <v>0</v>
      </c>
      <c r="V157" s="15">
        <f t="shared" si="14"/>
        <v>0</v>
      </c>
      <c r="W157" s="97"/>
      <c r="X157" s="60"/>
    </row>
    <row r="158" spans="1:24" ht="12.75" x14ac:dyDescent="0.15">
      <c r="A158" s="158"/>
      <c r="B158" s="152"/>
      <c r="C158" s="159"/>
      <c r="D158" s="160"/>
      <c r="E158" s="157" t="s">
        <v>43</v>
      </c>
      <c r="F158" s="75"/>
      <c r="G158" s="75"/>
      <c r="H158" s="125"/>
      <c r="I158" s="192"/>
      <c r="J158" s="192"/>
      <c r="K158" s="192"/>
      <c r="L158" s="97"/>
      <c r="M158" s="97"/>
      <c r="N158" s="35"/>
      <c r="O158" s="35">
        <f t="shared" si="9"/>
        <v>0</v>
      </c>
      <c r="P158" s="21">
        <f t="shared" si="10"/>
        <v>0</v>
      </c>
      <c r="Q158" s="97"/>
      <c r="R158" s="15">
        <f t="shared" si="11"/>
        <v>0</v>
      </c>
      <c r="S158" s="15">
        <f t="shared" si="12"/>
        <v>0</v>
      </c>
      <c r="T158" s="35"/>
      <c r="U158" s="15">
        <f t="shared" si="13"/>
        <v>0</v>
      </c>
      <c r="V158" s="15">
        <f t="shared" si="14"/>
        <v>0</v>
      </c>
      <c r="W158" s="97"/>
      <c r="X158" s="60"/>
    </row>
    <row r="159" spans="1:24" ht="38.25" x14ac:dyDescent="0.15">
      <c r="A159" s="158">
        <v>2551</v>
      </c>
      <c r="B159" s="170" t="s">
        <v>101</v>
      </c>
      <c r="C159" s="163">
        <v>5</v>
      </c>
      <c r="D159" s="164">
        <v>1</v>
      </c>
      <c r="E159" s="157" t="s">
        <v>703</v>
      </c>
      <c r="F159" s="114">
        <v>0</v>
      </c>
      <c r="G159" s="114">
        <v>0</v>
      </c>
      <c r="H159" s="194">
        <v>0</v>
      </c>
      <c r="I159" s="192"/>
      <c r="J159" s="192"/>
      <c r="K159" s="192"/>
      <c r="L159" s="97"/>
      <c r="M159" s="97"/>
      <c r="N159" s="35"/>
      <c r="O159" s="35">
        <f t="shared" si="9"/>
        <v>0</v>
      </c>
      <c r="P159" s="21">
        <f t="shared" si="10"/>
        <v>0</v>
      </c>
      <c r="Q159" s="97"/>
      <c r="R159" s="15">
        <f t="shared" si="11"/>
        <v>0</v>
      </c>
      <c r="S159" s="15">
        <f t="shared" si="12"/>
        <v>0</v>
      </c>
      <c r="T159" s="35"/>
      <c r="U159" s="15">
        <f t="shared" si="13"/>
        <v>0</v>
      </c>
      <c r="V159" s="15">
        <f t="shared" si="14"/>
        <v>0</v>
      </c>
      <c r="W159" s="97"/>
      <c r="X159" s="60"/>
    </row>
    <row r="160" spans="1:24" ht="25.5" x14ac:dyDescent="0.15">
      <c r="A160" s="158">
        <v>2560</v>
      </c>
      <c r="B160" s="168" t="s">
        <v>101</v>
      </c>
      <c r="C160" s="159">
        <v>6</v>
      </c>
      <c r="D160" s="160">
        <v>0</v>
      </c>
      <c r="E160" s="161" t="s">
        <v>704</v>
      </c>
      <c r="F160" s="114">
        <v>646273903</v>
      </c>
      <c r="G160" s="114">
        <v>192109500</v>
      </c>
      <c r="H160" s="194">
        <v>454164403</v>
      </c>
      <c r="I160" s="192"/>
      <c r="J160" s="192"/>
      <c r="K160" s="192"/>
      <c r="L160" s="97"/>
      <c r="M160" s="97"/>
      <c r="N160" s="35"/>
      <c r="O160" s="35">
        <f t="shared" si="9"/>
        <v>0</v>
      </c>
      <c r="P160" s="21">
        <f t="shared" si="10"/>
        <v>0</v>
      </c>
      <c r="Q160" s="97"/>
      <c r="R160" s="15">
        <f t="shared" si="11"/>
        <v>0</v>
      </c>
      <c r="S160" s="15">
        <f t="shared" si="12"/>
        <v>0</v>
      </c>
      <c r="T160" s="35"/>
      <c r="U160" s="15">
        <f t="shared" si="13"/>
        <v>0</v>
      </c>
      <c r="V160" s="15">
        <f t="shared" si="14"/>
        <v>0</v>
      </c>
      <c r="W160" s="97"/>
      <c r="X160" s="60"/>
    </row>
    <row r="161" spans="1:24" ht="12.75" x14ac:dyDescent="0.15">
      <c r="A161" s="158"/>
      <c r="B161" s="152"/>
      <c r="C161" s="159"/>
      <c r="D161" s="160"/>
      <c r="E161" s="157" t="s">
        <v>43</v>
      </c>
      <c r="F161" s="75"/>
      <c r="G161" s="75"/>
      <c r="H161" s="125"/>
      <c r="I161" s="192"/>
      <c r="J161" s="192"/>
      <c r="K161" s="192"/>
      <c r="L161" s="97"/>
      <c r="M161" s="97"/>
      <c r="N161" s="35"/>
      <c r="O161" s="35">
        <f t="shared" ref="O161:O224" si="15">M161-J161</f>
        <v>0</v>
      </c>
      <c r="P161" s="21">
        <f t="shared" si="10"/>
        <v>0</v>
      </c>
      <c r="Q161" s="97"/>
      <c r="R161" s="15">
        <f t="shared" si="11"/>
        <v>0</v>
      </c>
      <c r="S161" s="15">
        <f t="shared" si="12"/>
        <v>0</v>
      </c>
      <c r="T161" s="35"/>
      <c r="U161" s="15">
        <f t="shared" si="13"/>
        <v>0</v>
      </c>
      <c r="V161" s="15">
        <f t="shared" si="14"/>
        <v>0</v>
      </c>
      <c r="W161" s="97"/>
      <c r="X161" s="60"/>
    </row>
    <row r="162" spans="1:24" ht="25.5" x14ac:dyDescent="0.15">
      <c r="A162" s="158">
        <v>2561</v>
      </c>
      <c r="B162" s="170" t="s">
        <v>101</v>
      </c>
      <c r="C162" s="163">
        <v>6</v>
      </c>
      <c r="D162" s="164">
        <v>1</v>
      </c>
      <c r="E162" s="157" t="s">
        <v>704</v>
      </c>
      <c r="F162" s="114">
        <v>646273903</v>
      </c>
      <c r="G162" s="114">
        <v>192109500</v>
      </c>
      <c r="H162" s="194">
        <v>454164403</v>
      </c>
      <c r="I162" s="192"/>
      <c r="J162" s="192"/>
      <c r="K162" s="192"/>
      <c r="L162" s="97"/>
      <c r="M162" s="97"/>
      <c r="N162" s="35"/>
      <c r="O162" s="35">
        <f t="shared" si="15"/>
        <v>0</v>
      </c>
      <c r="P162" s="21">
        <f t="shared" si="10"/>
        <v>0</v>
      </c>
      <c r="Q162" s="97"/>
      <c r="R162" s="15">
        <f t="shared" si="11"/>
        <v>0</v>
      </c>
      <c r="S162" s="15">
        <f t="shared" si="12"/>
        <v>0</v>
      </c>
      <c r="T162" s="35"/>
      <c r="U162" s="15">
        <f t="shared" si="13"/>
        <v>0</v>
      </c>
      <c r="V162" s="15">
        <f t="shared" si="14"/>
        <v>0</v>
      </c>
      <c r="W162" s="97"/>
      <c r="X162" s="60"/>
    </row>
    <row r="163" spans="1:24" ht="51" x14ac:dyDescent="0.15">
      <c r="A163" s="167">
        <v>2600</v>
      </c>
      <c r="B163" s="168" t="s">
        <v>117</v>
      </c>
      <c r="C163" s="159">
        <v>0</v>
      </c>
      <c r="D163" s="160">
        <v>0</v>
      </c>
      <c r="E163" s="169" t="s">
        <v>705</v>
      </c>
      <c r="F163" s="114">
        <v>271936012.10000002</v>
      </c>
      <c r="G163" s="114">
        <v>113206845.09999999</v>
      </c>
      <c r="H163" s="194">
        <v>158729167</v>
      </c>
      <c r="I163" s="189">
        <f>I171+I174+I177</f>
        <v>129500</v>
      </c>
      <c r="J163" s="189">
        <f>J171+J174+J177</f>
        <v>129500</v>
      </c>
      <c r="K163" s="192"/>
      <c r="L163" s="203">
        <f>L171+L174+L177</f>
        <v>135975</v>
      </c>
      <c r="M163" s="203">
        <f>M171+M174+M177</f>
        <v>135975</v>
      </c>
      <c r="N163" s="35"/>
      <c r="O163" s="35">
        <f t="shared" si="15"/>
        <v>6475</v>
      </c>
      <c r="P163" s="21">
        <f t="shared" si="10"/>
        <v>6475</v>
      </c>
      <c r="Q163" s="97"/>
      <c r="R163" s="15">
        <f t="shared" si="11"/>
        <v>142773.75</v>
      </c>
      <c r="S163" s="15">
        <f t="shared" si="12"/>
        <v>142773.75</v>
      </c>
      <c r="T163" s="35"/>
      <c r="U163" s="15">
        <f t="shared" si="13"/>
        <v>149912.4375</v>
      </c>
      <c r="V163" s="15">
        <f t="shared" si="14"/>
        <v>149912.4375</v>
      </c>
      <c r="W163" s="97"/>
      <c r="X163" s="60"/>
    </row>
    <row r="164" spans="1:24" ht="12.75" x14ac:dyDescent="0.15">
      <c r="A164" s="156"/>
      <c r="B164" s="152"/>
      <c r="C164" s="153"/>
      <c r="D164" s="154"/>
      <c r="E164" s="157" t="s">
        <v>5</v>
      </c>
      <c r="F164" s="75"/>
      <c r="G164" s="75"/>
      <c r="H164" s="125"/>
      <c r="I164" s="192"/>
      <c r="J164" s="192"/>
      <c r="K164" s="192"/>
      <c r="L164" s="97"/>
      <c r="M164" s="97"/>
      <c r="N164" s="35"/>
      <c r="O164" s="35">
        <f t="shared" si="15"/>
        <v>0</v>
      </c>
      <c r="P164" s="21">
        <f t="shared" si="10"/>
        <v>0</v>
      </c>
      <c r="Q164" s="97"/>
      <c r="R164" s="15">
        <f t="shared" si="11"/>
        <v>0</v>
      </c>
      <c r="S164" s="15">
        <f t="shared" si="12"/>
        <v>0</v>
      </c>
      <c r="T164" s="35"/>
      <c r="U164" s="15">
        <f t="shared" si="13"/>
        <v>0</v>
      </c>
      <c r="V164" s="15">
        <f t="shared" si="14"/>
        <v>0</v>
      </c>
      <c r="W164" s="97"/>
      <c r="X164" s="60"/>
    </row>
    <row r="165" spans="1:24" ht="12.75" x14ac:dyDescent="0.15">
      <c r="A165" s="158">
        <v>2610</v>
      </c>
      <c r="B165" s="168" t="s">
        <v>117</v>
      </c>
      <c r="C165" s="159">
        <v>1</v>
      </c>
      <c r="D165" s="160">
        <v>0</v>
      </c>
      <c r="E165" s="161" t="s">
        <v>120</v>
      </c>
      <c r="F165" s="114">
        <v>159770290</v>
      </c>
      <c r="G165" s="114">
        <v>28000000</v>
      </c>
      <c r="H165" s="194">
        <v>131770290</v>
      </c>
      <c r="I165" s="192"/>
      <c r="J165" s="192"/>
      <c r="K165" s="192"/>
      <c r="L165" s="97"/>
      <c r="M165" s="97"/>
      <c r="N165" s="35"/>
      <c r="O165" s="35">
        <f t="shared" si="15"/>
        <v>0</v>
      </c>
      <c r="P165" s="21">
        <f t="shared" si="10"/>
        <v>0</v>
      </c>
      <c r="Q165" s="97"/>
      <c r="R165" s="15">
        <f t="shared" si="11"/>
        <v>0</v>
      </c>
      <c r="S165" s="15">
        <f t="shared" si="12"/>
        <v>0</v>
      </c>
      <c r="T165" s="35"/>
      <c r="U165" s="15">
        <f t="shared" si="13"/>
        <v>0</v>
      </c>
      <c r="V165" s="15">
        <f t="shared" si="14"/>
        <v>0</v>
      </c>
      <c r="W165" s="97"/>
      <c r="X165" s="60"/>
    </row>
    <row r="166" spans="1:24" ht="12.75" x14ac:dyDescent="0.15">
      <c r="A166" s="158"/>
      <c r="B166" s="152"/>
      <c r="C166" s="159"/>
      <c r="D166" s="160"/>
      <c r="E166" s="157" t="s">
        <v>43</v>
      </c>
      <c r="F166" s="75"/>
      <c r="G166" s="75"/>
      <c r="H166" s="125"/>
      <c r="I166" s="192"/>
      <c r="J166" s="192"/>
      <c r="K166" s="192"/>
      <c r="L166" s="97"/>
      <c r="M166" s="97"/>
      <c r="N166" s="35"/>
      <c r="O166" s="35">
        <f t="shared" si="15"/>
        <v>0</v>
      </c>
      <c r="P166" s="21">
        <f t="shared" si="10"/>
        <v>0</v>
      </c>
      <c r="Q166" s="97"/>
      <c r="R166" s="15">
        <f t="shared" si="11"/>
        <v>0</v>
      </c>
      <c r="S166" s="15">
        <f t="shared" si="12"/>
        <v>0</v>
      </c>
      <c r="T166" s="35"/>
      <c r="U166" s="15">
        <f t="shared" si="13"/>
        <v>0</v>
      </c>
      <c r="V166" s="15">
        <f t="shared" si="14"/>
        <v>0</v>
      </c>
      <c r="W166" s="97"/>
      <c r="X166" s="60"/>
    </row>
    <row r="167" spans="1:24" ht="12.75" x14ac:dyDescent="0.15">
      <c r="A167" s="158">
        <v>2611</v>
      </c>
      <c r="B167" s="170" t="s">
        <v>117</v>
      </c>
      <c r="C167" s="163">
        <v>1</v>
      </c>
      <c r="D167" s="164">
        <v>1</v>
      </c>
      <c r="E167" s="157" t="s">
        <v>706</v>
      </c>
      <c r="F167" s="114">
        <v>159770290</v>
      </c>
      <c r="G167" s="114">
        <v>28000000</v>
      </c>
      <c r="H167" s="194">
        <v>131770290</v>
      </c>
      <c r="I167" s="192"/>
      <c r="J167" s="192"/>
      <c r="K167" s="192"/>
      <c r="L167" s="97"/>
      <c r="M167" s="97"/>
      <c r="N167" s="35"/>
      <c r="O167" s="35">
        <f t="shared" si="15"/>
        <v>0</v>
      </c>
      <c r="P167" s="21">
        <f t="shared" si="10"/>
        <v>0</v>
      </c>
      <c r="Q167" s="97"/>
      <c r="R167" s="15">
        <f t="shared" si="11"/>
        <v>0</v>
      </c>
      <c r="S167" s="15">
        <f t="shared" si="12"/>
        <v>0</v>
      </c>
      <c r="T167" s="35"/>
      <c r="U167" s="15">
        <f t="shared" si="13"/>
        <v>0</v>
      </c>
      <c r="V167" s="15">
        <f t="shared" si="14"/>
        <v>0</v>
      </c>
      <c r="W167" s="97"/>
      <c r="X167" s="60"/>
    </row>
    <row r="168" spans="1:24" ht="12.75" x14ac:dyDescent="0.15">
      <c r="A168" s="158">
        <v>2620</v>
      </c>
      <c r="B168" s="168" t="s">
        <v>117</v>
      </c>
      <c r="C168" s="159">
        <v>2</v>
      </c>
      <c r="D168" s="160">
        <v>0</v>
      </c>
      <c r="E168" s="161" t="s">
        <v>707</v>
      </c>
      <c r="F168" s="114">
        <v>0</v>
      </c>
      <c r="G168" s="114">
        <v>0</v>
      </c>
      <c r="H168" s="194">
        <v>0</v>
      </c>
      <c r="I168" s="192"/>
      <c r="J168" s="192"/>
      <c r="K168" s="192"/>
      <c r="L168" s="97"/>
      <c r="M168" s="97"/>
      <c r="N168" s="35"/>
      <c r="O168" s="35">
        <f t="shared" si="15"/>
        <v>0</v>
      </c>
      <c r="P168" s="21">
        <f t="shared" si="10"/>
        <v>0</v>
      </c>
      <c r="Q168" s="97"/>
      <c r="R168" s="15">
        <f t="shared" si="11"/>
        <v>0</v>
      </c>
      <c r="S168" s="15">
        <f t="shared" si="12"/>
        <v>0</v>
      </c>
      <c r="T168" s="35"/>
      <c r="U168" s="15">
        <f t="shared" si="13"/>
        <v>0</v>
      </c>
      <c r="V168" s="15">
        <f t="shared" si="14"/>
        <v>0</v>
      </c>
      <c r="W168" s="97"/>
      <c r="X168" s="60"/>
    </row>
    <row r="169" spans="1:24" ht="12.75" x14ac:dyDescent="0.15">
      <c r="A169" s="158"/>
      <c r="B169" s="152"/>
      <c r="C169" s="159"/>
      <c r="D169" s="160"/>
      <c r="E169" s="157" t="s">
        <v>43</v>
      </c>
      <c r="F169" s="75"/>
      <c r="G169" s="75"/>
      <c r="H169" s="125"/>
      <c r="I169" s="192"/>
      <c r="J169" s="192"/>
      <c r="K169" s="192"/>
      <c r="L169" s="97"/>
      <c r="M169" s="97"/>
      <c r="N169" s="35"/>
      <c r="O169" s="35">
        <f t="shared" si="15"/>
        <v>0</v>
      </c>
      <c r="P169" s="21">
        <f t="shared" si="10"/>
        <v>0</v>
      </c>
      <c r="Q169" s="97"/>
      <c r="R169" s="15">
        <f t="shared" si="11"/>
        <v>0</v>
      </c>
      <c r="S169" s="15">
        <f t="shared" si="12"/>
        <v>0</v>
      </c>
      <c r="T169" s="35"/>
      <c r="U169" s="15">
        <f t="shared" si="13"/>
        <v>0</v>
      </c>
      <c r="V169" s="15">
        <f t="shared" si="14"/>
        <v>0</v>
      </c>
      <c r="W169" s="97"/>
      <c r="X169" s="60"/>
    </row>
    <row r="170" spans="1:24" ht="12.75" x14ac:dyDescent="0.15">
      <c r="A170" s="158">
        <v>2621</v>
      </c>
      <c r="B170" s="170" t="s">
        <v>117</v>
      </c>
      <c r="C170" s="163">
        <v>2</v>
      </c>
      <c r="D170" s="164">
        <v>1</v>
      </c>
      <c r="E170" s="157" t="s">
        <v>707</v>
      </c>
      <c r="F170" s="114">
        <v>0</v>
      </c>
      <c r="G170" s="114">
        <v>0</v>
      </c>
      <c r="H170" s="194">
        <v>0</v>
      </c>
      <c r="I170" s="192"/>
      <c r="J170" s="192"/>
      <c r="K170" s="192"/>
      <c r="L170" s="97"/>
      <c r="M170" s="97"/>
      <c r="N170" s="35"/>
      <c r="O170" s="35">
        <f t="shared" si="15"/>
        <v>0</v>
      </c>
      <c r="P170" s="21">
        <f t="shared" si="10"/>
        <v>0</v>
      </c>
      <c r="Q170" s="97"/>
      <c r="R170" s="15">
        <f t="shared" si="11"/>
        <v>0</v>
      </c>
      <c r="S170" s="15">
        <f t="shared" si="12"/>
        <v>0</v>
      </c>
      <c r="T170" s="35"/>
      <c r="U170" s="15">
        <f t="shared" si="13"/>
        <v>0</v>
      </c>
      <c r="V170" s="15">
        <f t="shared" si="14"/>
        <v>0</v>
      </c>
      <c r="W170" s="97"/>
      <c r="X170" s="60"/>
    </row>
    <row r="171" spans="1:24" ht="12.75" x14ac:dyDescent="0.15">
      <c r="A171" s="158">
        <v>2630</v>
      </c>
      <c r="B171" s="168" t="s">
        <v>117</v>
      </c>
      <c r="C171" s="159">
        <v>3</v>
      </c>
      <c r="D171" s="160">
        <v>0</v>
      </c>
      <c r="E171" s="161" t="s">
        <v>708</v>
      </c>
      <c r="F171" s="114">
        <v>22873792</v>
      </c>
      <c r="G171" s="114">
        <v>20673792</v>
      </c>
      <c r="H171" s="194">
        <v>2200000</v>
      </c>
      <c r="I171" s="190">
        <f>I173</f>
        <v>22600</v>
      </c>
      <c r="J171" s="190">
        <f>J173</f>
        <v>22600</v>
      </c>
      <c r="K171" s="192"/>
      <c r="L171" s="202">
        <f>L173</f>
        <v>23730</v>
      </c>
      <c r="M171" s="202">
        <f>M173</f>
        <v>23730</v>
      </c>
      <c r="N171" s="35"/>
      <c r="O171" s="35">
        <f t="shared" si="15"/>
        <v>1130</v>
      </c>
      <c r="P171" s="21">
        <f t="shared" si="10"/>
        <v>1130</v>
      </c>
      <c r="Q171" s="97"/>
      <c r="R171" s="15">
        <f t="shared" si="11"/>
        <v>24916.5</v>
      </c>
      <c r="S171" s="15">
        <f t="shared" si="12"/>
        <v>24916.5</v>
      </c>
      <c r="T171" s="35"/>
      <c r="U171" s="15">
        <f t="shared" si="13"/>
        <v>26162.325000000001</v>
      </c>
      <c r="V171" s="15">
        <f t="shared" si="14"/>
        <v>26162.325000000001</v>
      </c>
      <c r="W171" s="97"/>
      <c r="X171" s="60"/>
    </row>
    <row r="172" spans="1:24" ht="12.75" x14ac:dyDescent="0.15">
      <c r="A172" s="158"/>
      <c r="B172" s="152"/>
      <c r="C172" s="159"/>
      <c r="D172" s="160"/>
      <c r="E172" s="157" t="s">
        <v>43</v>
      </c>
      <c r="F172" s="75"/>
      <c r="G172" s="75"/>
      <c r="H172" s="125"/>
      <c r="I172" s="192"/>
      <c r="J172" s="192"/>
      <c r="K172" s="192"/>
      <c r="L172" s="97"/>
      <c r="M172" s="97"/>
      <c r="N172" s="35"/>
      <c r="O172" s="35">
        <f t="shared" si="15"/>
        <v>0</v>
      </c>
      <c r="P172" s="21">
        <f t="shared" si="10"/>
        <v>0</v>
      </c>
      <c r="Q172" s="97"/>
      <c r="R172" s="15">
        <f t="shared" si="11"/>
        <v>0</v>
      </c>
      <c r="S172" s="15">
        <f t="shared" si="12"/>
        <v>0</v>
      </c>
      <c r="T172" s="35"/>
      <c r="U172" s="15">
        <f t="shared" si="13"/>
        <v>0</v>
      </c>
      <c r="V172" s="15">
        <f t="shared" si="14"/>
        <v>0</v>
      </c>
      <c r="W172" s="97"/>
      <c r="X172" s="60"/>
    </row>
    <row r="173" spans="1:24" ht="12.75" x14ac:dyDescent="0.15">
      <c r="A173" s="158">
        <v>2631</v>
      </c>
      <c r="B173" s="170" t="s">
        <v>117</v>
      </c>
      <c r="C173" s="163">
        <v>3</v>
      </c>
      <c r="D173" s="164">
        <v>1</v>
      </c>
      <c r="E173" s="157" t="s">
        <v>709</v>
      </c>
      <c r="F173" s="114">
        <v>22873792</v>
      </c>
      <c r="G173" s="114">
        <v>20673792</v>
      </c>
      <c r="H173" s="194">
        <v>2200000</v>
      </c>
      <c r="I173" s="192">
        <v>22600</v>
      </c>
      <c r="J173" s="192">
        <v>22600</v>
      </c>
      <c r="K173" s="192"/>
      <c r="L173" s="97">
        <f>I173+I173*5%</f>
        <v>23730</v>
      </c>
      <c r="M173" s="97">
        <f>J173+J173*5%</f>
        <v>23730</v>
      </c>
      <c r="N173" s="35"/>
      <c r="O173" s="35">
        <f t="shared" si="15"/>
        <v>1130</v>
      </c>
      <c r="P173" s="21">
        <f t="shared" si="10"/>
        <v>1130</v>
      </c>
      <c r="Q173" s="97"/>
      <c r="R173" s="15">
        <f t="shared" si="11"/>
        <v>24916.5</v>
      </c>
      <c r="S173" s="15">
        <f t="shared" si="12"/>
        <v>24916.5</v>
      </c>
      <c r="T173" s="35"/>
      <c r="U173" s="15">
        <f t="shared" si="13"/>
        <v>26162.325000000001</v>
      </c>
      <c r="V173" s="15">
        <f t="shared" si="14"/>
        <v>26162.325000000001</v>
      </c>
      <c r="W173" s="97"/>
      <c r="X173" s="60"/>
    </row>
    <row r="174" spans="1:24" ht="12.75" x14ac:dyDescent="0.15">
      <c r="A174" s="158">
        <v>2640</v>
      </c>
      <c r="B174" s="168" t="s">
        <v>117</v>
      </c>
      <c r="C174" s="159">
        <v>4</v>
      </c>
      <c r="D174" s="160">
        <v>0</v>
      </c>
      <c r="E174" s="161" t="s">
        <v>123</v>
      </c>
      <c r="F174" s="114">
        <v>89291930.099999994</v>
      </c>
      <c r="G174" s="114">
        <v>64533053.100000001</v>
      </c>
      <c r="H174" s="194">
        <v>24758877</v>
      </c>
      <c r="I174" s="190">
        <f>I176</f>
        <v>71900</v>
      </c>
      <c r="J174" s="190">
        <f>J176</f>
        <v>71900</v>
      </c>
      <c r="K174" s="192"/>
      <c r="L174" s="202">
        <f>L176</f>
        <v>75495</v>
      </c>
      <c r="M174" s="202">
        <f>M176</f>
        <v>75495</v>
      </c>
      <c r="N174" s="35"/>
      <c r="O174" s="35">
        <f t="shared" si="15"/>
        <v>3595</v>
      </c>
      <c r="P174" s="21">
        <f t="shared" si="10"/>
        <v>3595</v>
      </c>
      <c r="Q174" s="97"/>
      <c r="R174" s="15">
        <f t="shared" si="11"/>
        <v>79269.75</v>
      </c>
      <c r="S174" s="15">
        <f t="shared" si="12"/>
        <v>79269.75</v>
      </c>
      <c r="T174" s="35"/>
      <c r="U174" s="15">
        <f t="shared" si="13"/>
        <v>83233.237500000003</v>
      </c>
      <c r="V174" s="15">
        <f t="shared" si="14"/>
        <v>83233.237500000003</v>
      </c>
      <c r="W174" s="97"/>
      <c r="X174" s="60"/>
    </row>
    <row r="175" spans="1:24" ht="12.75" x14ac:dyDescent="0.15">
      <c r="A175" s="158"/>
      <c r="B175" s="152"/>
      <c r="C175" s="159"/>
      <c r="D175" s="160"/>
      <c r="E175" s="157" t="s">
        <v>43</v>
      </c>
      <c r="F175" s="75"/>
      <c r="G175" s="75"/>
      <c r="H175" s="125"/>
      <c r="I175" s="192"/>
      <c r="J175" s="192"/>
      <c r="K175" s="192"/>
      <c r="L175" s="97"/>
      <c r="M175" s="97"/>
      <c r="N175" s="35"/>
      <c r="O175" s="35">
        <f t="shared" si="15"/>
        <v>0</v>
      </c>
      <c r="P175" s="21">
        <f t="shared" ref="P175:P238" si="16">M175-J175</f>
        <v>0</v>
      </c>
      <c r="Q175" s="97"/>
      <c r="R175" s="15">
        <f t="shared" si="11"/>
        <v>0</v>
      </c>
      <c r="S175" s="15">
        <f t="shared" si="12"/>
        <v>0</v>
      </c>
      <c r="T175" s="35"/>
      <c r="U175" s="15">
        <f t="shared" si="13"/>
        <v>0</v>
      </c>
      <c r="V175" s="15">
        <f t="shared" si="14"/>
        <v>0</v>
      </c>
      <c r="W175" s="97"/>
      <c r="X175" s="60"/>
    </row>
    <row r="176" spans="1:24" ht="12.75" x14ac:dyDescent="0.15">
      <c r="A176" s="158">
        <v>2641</v>
      </c>
      <c r="B176" s="170" t="s">
        <v>117</v>
      </c>
      <c r="C176" s="163">
        <v>4</v>
      </c>
      <c r="D176" s="164">
        <v>1</v>
      </c>
      <c r="E176" s="157" t="s">
        <v>710</v>
      </c>
      <c r="F176" s="114">
        <v>89291930.099999994</v>
      </c>
      <c r="G176" s="114">
        <v>64533053.100000001</v>
      </c>
      <c r="H176" s="194">
        <v>24758877</v>
      </c>
      <c r="I176" s="192">
        <v>71900</v>
      </c>
      <c r="J176" s="192">
        <v>71900</v>
      </c>
      <c r="K176" s="192"/>
      <c r="L176" s="97">
        <f>I176+I176*5%</f>
        <v>75495</v>
      </c>
      <c r="M176" s="97">
        <f>J176+J176*5%</f>
        <v>75495</v>
      </c>
      <c r="N176" s="35"/>
      <c r="O176" s="35">
        <f t="shared" si="15"/>
        <v>3595</v>
      </c>
      <c r="P176" s="21">
        <f t="shared" si="16"/>
        <v>3595</v>
      </c>
      <c r="Q176" s="97"/>
      <c r="R176" s="15">
        <f t="shared" si="11"/>
        <v>79269.75</v>
      </c>
      <c r="S176" s="15">
        <f t="shared" si="12"/>
        <v>79269.75</v>
      </c>
      <c r="T176" s="35"/>
      <c r="U176" s="15">
        <f t="shared" si="13"/>
        <v>83233.237500000003</v>
      </c>
      <c r="V176" s="15">
        <f t="shared" si="14"/>
        <v>83233.237500000003</v>
      </c>
      <c r="W176" s="97"/>
      <c r="X176" s="60"/>
    </row>
    <row r="177" spans="1:24" ht="51" x14ac:dyDescent="0.15">
      <c r="A177" s="158">
        <v>2650</v>
      </c>
      <c r="B177" s="168" t="s">
        <v>117</v>
      </c>
      <c r="C177" s="159">
        <v>5</v>
      </c>
      <c r="D177" s="160">
        <v>0</v>
      </c>
      <c r="E177" s="161" t="s">
        <v>711</v>
      </c>
      <c r="F177" s="114">
        <v>0</v>
      </c>
      <c r="G177" s="114">
        <v>0</v>
      </c>
      <c r="H177" s="194">
        <v>0</v>
      </c>
      <c r="I177" s="190">
        <f>I179</f>
        <v>35000</v>
      </c>
      <c r="J177" s="190">
        <f>J179</f>
        <v>35000</v>
      </c>
      <c r="K177" s="192"/>
      <c r="L177" s="203">
        <f>L179</f>
        <v>36750</v>
      </c>
      <c r="M177" s="203">
        <f>M179</f>
        <v>36750</v>
      </c>
      <c r="N177" s="35"/>
      <c r="O177" s="35">
        <f t="shared" si="15"/>
        <v>1750</v>
      </c>
      <c r="P177" s="21">
        <f t="shared" si="16"/>
        <v>1750</v>
      </c>
      <c r="Q177" s="97"/>
      <c r="R177" s="15">
        <f t="shared" si="11"/>
        <v>38587.5</v>
      </c>
      <c r="S177" s="15">
        <f t="shared" si="12"/>
        <v>38587.5</v>
      </c>
      <c r="T177" s="35"/>
      <c r="U177" s="15">
        <f t="shared" si="13"/>
        <v>40516.875</v>
      </c>
      <c r="V177" s="15">
        <f t="shared" si="14"/>
        <v>40516.875</v>
      </c>
      <c r="W177" s="97"/>
      <c r="X177" s="60"/>
    </row>
    <row r="178" spans="1:24" ht="12.75" x14ac:dyDescent="0.15">
      <c r="A178" s="158"/>
      <c r="B178" s="152"/>
      <c r="C178" s="159"/>
      <c r="D178" s="160"/>
      <c r="E178" s="157" t="s">
        <v>43</v>
      </c>
      <c r="F178" s="75"/>
      <c r="G178" s="75"/>
      <c r="H178" s="125"/>
      <c r="I178" s="192"/>
      <c r="J178" s="192"/>
      <c r="K178" s="192"/>
      <c r="L178" s="97"/>
      <c r="M178" s="97"/>
      <c r="N178" s="35"/>
      <c r="O178" s="35">
        <f t="shared" si="15"/>
        <v>0</v>
      </c>
      <c r="P178" s="21">
        <f t="shared" si="16"/>
        <v>0</v>
      </c>
      <c r="Q178" s="97"/>
      <c r="R178" s="15">
        <f t="shared" si="11"/>
        <v>0</v>
      </c>
      <c r="S178" s="15">
        <f t="shared" si="12"/>
        <v>0</v>
      </c>
      <c r="T178" s="35"/>
      <c r="U178" s="15">
        <f t="shared" si="13"/>
        <v>0</v>
      </c>
      <c r="V178" s="15">
        <f t="shared" si="14"/>
        <v>0</v>
      </c>
      <c r="W178" s="97"/>
      <c r="X178" s="60"/>
    </row>
    <row r="179" spans="1:24" ht="38.25" x14ac:dyDescent="0.15">
      <c r="A179" s="158">
        <v>2651</v>
      </c>
      <c r="B179" s="170" t="s">
        <v>117</v>
      </c>
      <c r="C179" s="163">
        <v>5</v>
      </c>
      <c r="D179" s="164">
        <v>1</v>
      </c>
      <c r="E179" s="157" t="s">
        <v>711</v>
      </c>
      <c r="F179" s="114">
        <v>0</v>
      </c>
      <c r="G179" s="114">
        <v>0</v>
      </c>
      <c r="H179" s="194">
        <v>0</v>
      </c>
      <c r="I179" s="192">
        <v>35000</v>
      </c>
      <c r="J179" s="192">
        <v>35000</v>
      </c>
      <c r="K179" s="192"/>
      <c r="L179" s="97">
        <f>I179+I179*5%</f>
        <v>36750</v>
      </c>
      <c r="M179" s="97">
        <f>J179+J179*5%</f>
        <v>36750</v>
      </c>
      <c r="N179" s="35"/>
      <c r="O179" s="35">
        <f t="shared" si="15"/>
        <v>1750</v>
      </c>
      <c r="P179" s="21">
        <f t="shared" si="16"/>
        <v>1750</v>
      </c>
      <c r="Q179" s="97"/>
      <c r="R179" s="15">
        <f t="shared" si="11"/>
        <v>38587.5</v>
      </c>
      <c r="S179" s="15">
        <f t="shared" si="12"/>
        <v>38587.5</v>
      </c>
      <c r="T179" s="35"/>
      <c r="U179" s="15">
        <f t="shared" si="13"/>
        <v>40516.875</v>
      </c>
      <c r="V179" s="15">
        <f t="shared" si="14"/>
        <v>40516.875</v>
      </c>
      <c r="W179" s="97"/>
      <c r="X179" s="60"/>
    </row>
    <row r="180" spans="1:24" ht="38.25" x14ac:dyDescent="0.15">
      <c r="A180" s="158">
        <v>2660</v>
      </c>
      <c r="B180" s="168" t="s">
        <v>117</v>
      </c>
      <c r="C180" s="159">
        <v>6</v>
      </c>
      <c r="D180" s="160">
        <v>0</v>
      </c>
      <c r="E180" s="161" t="s">
        <v>712</v>
      </c>
      <c r="F180" s="114">
        <v>0</v>
      </c>
      <c r="G180" s="114">
        <v>0</v>
      </c>
      <c r="H180" s="194">
        <v>0</v>
      </c>
      <c r="I180" s="192"/>
      <c r="J180" s="192"/>
      <c r="K180" s="192"/>
      <c r="L180" s="97"/>
      <c r="M180" s="97"/>
      <c r="N180" s="35"/>
      <c r="O180" s="35">
        <f t="shared" si="15"/>
        <v>0</v>
      </c>
      <c r="P180" s="21">
        <f t="shared" si="16"/>
        <v>0</v>
      </c>
      <c r="Q180" s="97"/>
      <c r="R180" s="15">
        <f t="shared" si="11"/>
        <v>0</v>
      </c>
      <c r="S180" s="15">
        <f t="shared" si="12"/>
        <v>0</v>
      </c>
      <c r="T180" s="35"/>
      <c r="U180" s="15">
        <f t="shared" si="13"/>
        <v>0</v>
      </c>
      <c r="V180" s="15">
        <f t="shared" si="14"/>
        <v>0</v>
      </c>
      <c r="W180" s="97"/>
      <c r="X180" s="60"/>
    </row>
    <row r="181" spans="1:24" ht="12.75" x14ac:dyDescent="0.15">
      <c r="A181" s="158"/>
      <c r="B181" s="152"/>
      <c r="C181" s="159"/>
      <c r="D181" s="160"/>
      <c r="E181" s="157" t="s">
        <v>43</v>
      </c>
      <c r="F181" s="75"/>
      <c r="G181" s="75"/>
      <c r="H181" s="125"/>
      <c r="I181" s="192"/>
      <c r="J181" s="192"/>
      <c r="K181" s="192"/>
      <c r="L181" s="97"/>
      <c r="M181" s="97"/>
      <c r="N181" s="35"/>
      <c r="O181" s="35">
        <f t="shared" si="15"/>
        <v>0</v>
      </c>
      <c r="P181" s="21">
        <f t="shared" si="16"/>
        <v>0</v>
      </c>
      <c r="Q181" s="97"/>
      <c r="R181" s="15">
        <f t="shared" si="11"/>
        <v>0</v>
      </c>
      <c r="S181" s="15">
        <f t="shared" si="12"/>
        <v>0</v>
      </c>
      <c r="T181" s="35"/>
      <c r="U181" s="15">
        <f t="shared" si="13"/>
        <v>0</v>
      </c>
      <c r="V181" s="15">
        <f t="shared" si="14"/>
        <v>0</v>
      </c>
      <c r="W181" s="97"/>
      <c r="X181" s="60"/>
    </row>
    <row r="182" spans="1:24" ht="25.5" x14ac:dyDescent="0.15">
      <c r="A182" s="158">
        <v>2661</v>
      </c>
      <c r="B182" s="170" t="s">
        <v>117</v>
      </c>
      <c r="C182" s="163">
        <v>6</v>
      </c>
      <c r="D182" s="164">
        <v>1</v>
      </c>
      <c r="E182" s="157" t="s">
        <v>712</v>
      </c>
      <c r="F182" s="114">
        <v>0</v>
      </c>
      <c r="G182" s="114">
        <v>0</v>
      </c>
      <c r="H182" s="194">
        <v>0</v>
      </c>
      <c r="I182" s="192"/>
      <c r="J182" s="192"/>
      <c r="K182" s="192"/>
      <c r="L182" s="97"/>
      <c r="M182" s="97"/>
      <c r="N182" s="35"/>
      <c r="O182" s="35">
        <f t="shared" si="15"/>
        <v>0</v>
      </c>
      <c r="P182" s="21">
        <f t="shared" si="16"/>
        <v>0</v>
      </c>
      <c r="Q182" s="97"/>
      <c r="R182" s="15">
        <f t="shared" si="11"/>
        <v>0</v>
      </c>
      <c r="S182" s="15">
        <f t="shared" si="12"/>
        <v>0</v>
      </c>
      <c r="T182" s="35"/>
      <c r="U182" s="15">
        <f t="shared" si="13"/>
        <v>0</v>
      </c>
      <c r="V182" s="15">
        <f t="shared" si="14"/>
        <v>0</v>
      </c>
      <c r="W182" s="97"/>
      <c r="X182" s="60"/>
    </row>
    <row r="183" spans="1:24" ht="38.25" x14ac:dyDescent="0.15">
      <c r="A183" s="167">
        <v>2700</v>
      </c>
      <c r="B183" s="168" t="s">
        <v>132</v>
      </c>
      <c r="C183" s="159">
        <v>0</v>
      </c>
      <c r="D183" s="160">
        <v>0</v>
      </c>
      <c r="E183" s="169" t="s">
        <v>713</v>
      </c>
      <c r="F183" s="114">
        <v>0</v>
      </c>
      <c r="G183" s="114">
        <v>0</v>
      </c>
      <c r="H183" s="194">
        <v>0</v>
      </c>
      <c r="I183" s="192"/>
      <c r="J183" s="192"/>
      <c r="K183" s="192"/>
      <c r="L183" s="97"/>
      <c r="M183" s="97"/>
      <c r="N183" s="35"/>
      <c r="O183" s="35">
        <f t="shared" si="15"/>
        <v>0</v>
      </c>
      <c r="P183" s="21">
        <f t="shared" si="16"/>
        <v>0</v>
      </c>
      <c r="Q183" s="97"/>
      <c r="R183" s="15">
        <f t="shared" si="11"/>
        <v>0</v>
      </c>
      <c r="S183" s="15">
        <f t="shared" si="12"/>
        <v>0</v>
      </c>
      <c r="T183" s="35"/>
      <c r="U183" s="15">
        <f t="shared" si="13"/>
        <v>0</v>
      </c>
      <c r="V183" s="15">
        <f t="shared" si="14"/>
        <v>0</v>
      </c>
      <c r="W183" s="97"/>
      <c r="X183" s="60"/>
    </row>
    <row r="184" spans="1:24" ht="12.75" x14ac:dyDescent="0.15">
      <c r="A184" s="156"/>
      <c r="B184" s="152"/>
      <c r="C184" s="153"/>
      <c r="D184" s="154"/>
      <c r="E184" s="157" t="s">
        <v>5</v>
      </c>
      <c r="F184" s="75"/>
      <c r="G184" s="75"/>
      <c r="H184" s="125"/>
      <c r="I184" s="192"/>
      <c r="J184" s="192"/>
      <c r="K184" s="192"/>
      <c r="L184" s="97"/>
      <c r="M184" s="97"/>
      <c r="N184" s="35"/>
      <c r="O184" s="35">
        <f t="shared" si="15"/>
        <v>0</v>
      </c>
      <c r="P184" s="21">
        <f t="shared" si="16"/>
        <v>0</v>
      </c>
      <c r="Q184" s="97"/>
      <c r="R184" s="15">
        <f t="shared" si="11"/>
        <v>0</v>
      </c>
      <c r="S184" s="15">
        <f t="shared" si="12"/>
        <v>0</v>
      </c>
      <c r="T184" s="35"/>
      <c r="U184" s="15">
        <f t="shared" si="13"/>
        <v>0</v>
      </c>
      <c r="V184" s="15">
        <f t="shared" si="14"/>
        <v>0</v>
      </c>
      <c r="W184" s="97"/>
      <c r="X184" s="60"/>
    </row>
    <row r="185" spans="1:24" ht="25.5" x14ac:dyDescent="0.15">
      <c r="A185" s="158">
        <v>2710</v>
      </c>
      <c r="B185" s="168" t="s">
        <v>132</v>
      </c>
      <c r="C185" s="159">
        <v>1</v>
      </c>
      <c r="D185" s="160">
        <v>0</v>
      </c>
      <c r="E185" s="161" t="s">
        <v>135</v>
      </c>
      <c r="F185" s="114">
        <v>0</v>
      </c>
      <c r="G185" s="114">
        <v>0</v>
      </c>
      <c r="H185" s="194">
        <v>0</v>
      </c>
      <c r="I185" s="192"/>
      <c r="J185" s="192"/>
      <c r="K185" s="192"/>
      <c r="L185" s="97"/>
      <c r="M185" s="97"/>
      <c r="N185" s="35"/>
      <c r="O185" s="35">
        <f t="shared" si="15"/>
        <v>0</v>
      </c>
      <c r="P185" s="21">
        <f t="shared" si="16"/>
        <v>0</v>
      </c>
      <c r="Q185" s="97"/>
      <c r="R185" s="15">
        <f t="shared" si="11"/>
        <v>0</v>
      </c>
      <c r="S185" s="15">
        <f t="shared" si="12"/>
        <v>0</v>
      </c>
      <c r="T185" s="35"/>
      <c r="U185" s="15">
        <f t="shared" si="13"/>
        <v>0</v>
      </c>
      <c r="V185" s="15">
        <f t="shared" si="14"/>
        <v>0</v>
      </c>
      <c r="W185" s="97"/>
      <c r="X185" s="60"/>
    </row>
    <row r="186" spans="1:24" ht="12.75" x14ac:dyDescent="0.15">
      <c r="A186" s="158"/>
      <c r="B186" s="152"/>
      <c r="C186" s="159"/>
      <c r="D186" s="160"/>
      <c r="E186" s="157" t="s">
        <v>43</v>
      </c>
      <c r="F186" s="75"/>
      <c r="G186" s="75"/>
      <c r="H186" s="125"/>
      <c r="I186" s="192"/>
      <c r="J186" s="192"/>
      <c r="K186" s="192"/>
      <c r="L186" s="97"/>
      <c r="M186" s="97"/>
      <c r="N186" s="35"/>
      <c r="O186" s="35">
        <f t="shared" si="15"/>
        <v>0</v>
      </c>
      <c r="P186" s="21">
        <f t="shared" si="16"/>
        <v>0</v>
      </c>
      <c r="Q186" s="97"/>
      <c r="R186" s="15">
        <f t="shared" si="11"/>
        <v>0</v>
      </c>
      <c r="S186" s="15">
        <f t="shared" si="12"/>
        <v>0</v>
      </c>
      <c r="T186" s="35"/>
      <c r="U186" s="15">
        <f t="shared" si="13"/>
        <v>0</v>
      </c>
      <c r="V186" s="15">
        <f t="shared" si="14"/>
        <v>0</v>
      </c>
      <c r="W186" s="97"/>
      <c r="X186" s="60"/>
    </row>
    <row r="187" spans="1:24" ht="12.75" x14ac:dyDescent="0.15">
      <c r="A187" s="158">
        <v>2711</v>
      </c>
      <c r="B187" s="170" t="s">
        <v>132</v>
      </c>
      <c r="C187" s="163">
        <v>1</v>
      </c>
      <c r="D187" s="164">
        <v>1</v>
      </c>
      <c r="E187" s="157" t="s">
        <v>137</v>
      </c>
      <c r="F187" s="114">
        <v>0</v>
      </c>
      <c r="G187" s="114">
        <v>0</v>
      </c>
      <c r="H187" s="194">
        <v>0</v>
      </c>
      <c r="I187" s="192"/>
      <c r="J187" s="192"/>
      <c r="K187" s="192"/>
      <c r="L187" s="97"/>
      <c r="M187" s="97"/>
      <c r="N187" s="35"/>
      <c r="O187" s="35">
        <f t="shared" si="15"/>
        <v>0</v>
      </c>
      <c r="P187" s="21">
        <f t="shared" si="16"/>
        <v>0</v>
      </c>
      <c r="Q187" s="97"/>
      <c r="R187" s="15">
        <f t="shared" si="11"/>
        <v>0</v>
      </c>
      <c r="S187" s="15">
        <f t="shared" si="12"/>
        <v>0</v>
      </c>
      <c r="T187" s="35"/>
      <c r="U187" s="15">
        <f t="shared" si="13"/>
        <v>0</v>
      </c>
      <c r="V187" s="15">
        <f t="shared" si="14"/>
        <v>0</v>
      </c>
      <c r="W187" s="97"/>
      <c r="X187" s="60"/>
    </row>
    <row r="188" spans="1:24" ht="12.75" x14ac:dyDescent="0.15">
      <c r="A188" s="158">
        <v>2712</v>
      </c>
      <c r="B188" s="170" t="s">
        <v>132</v>
      </c>
      <c r="C188" s="163">
        <v>1</v>
      </c>
      <c r="D188" s="164">
        <v>2</v>
      </c>
      <c r="E188" s="157" t="s">
        <v>714</v>
      </c>
      <c r="F188" s="114">
        <v>0</v>
      </c>
      <c r="G188" s="114">
        <v>0</v>
      </c>
      <c r="H188" s="194">
        <v>0</v>
      </c>
      <c r="I188" s="192"/>
      <c r="J188" s="192"/>
      <c r="K188" s="192"/>
      <c r="L188" s="97"/>
      <c r="M188" s="97"/>
      <c r="N188" s="35"/>
      <c r="O188" s="35">
        <f t="shared" si="15"/>
        <v>0</v>
      </c>
      <c r="P188" s="21">
        <f t="shared" si="16"/>
        <v>0</v>
      </c>
      <c r="Q188" s="97"/>
      <c r="R188" s="15">
        <f t="shared" si="11"/>
        <v>0</v>
      </c>
      <c r="S188" s="15">
        <f t="shared" si="12"/>
        <v>0</v>
      </c>
      <c r="T188" s="35"/>
      <c r="U188" s="15">
        <f t="shared" si="13"/>
        <v>0</v>
      </c>
      <c r="V188" s="15">
        <f t="shared" si="14"/>
        <v>0</v>
      </c>
      <c r="W188" s="97"/>
      <c r="X188" s="60"/>
    </row>
    <row r="189" spans="1:24" ht="12.75" x14ac:dyDescent="0.15">
      <c r="A189" s="158">
        <v>2713</v>
      </c>
      <c r="B189" s="170" t="s">
        <v>132</v>
      </c>
      <c r="C189" s="163">
        <v>1</v>
      </c>
      <c r="D189" s="164">
        <v>3</v>
      </c>
      <c r="E189" s="157" t="s">
        <v>715</v>
      </c>
      <c r="F189" s="114">
        <v>0</v>
      </c>
      <c r="G189" s="114">
        <v>0</v>
      </c>
      <c r="H189" s="194">
        <v>0</v>
      </c>
      <c r="I189" s="192"/>
      <c r="J189" s="192"/>
      <c r="K189" s="192"/>
      <c r="L189" s="97"/>
      <c r="M189" s="97"/>
      <c r="N189" s="35"/>
      <c r="O189" s="35">
        <f t="shared" si="15"/>
        <v>0</v>
      </c>
      <c r="P189" s="21">
        <f t="shared" si="16"/>
        <v>0</v>
      </c>
      <c r="Q189" s="97"/>
      <c r="R189" s="15">
        <f t="shared" si="11"/>
        <v>0</v>
      </c>
      <c r="S189" s="15">
        <f t="shared" si="12"/>
        <v>0</v>
      </c>
      <c r="T189" s="35"/>
      <c r="U189" s="15">
        <f t="shared" si="13"/>
        <v>0</v>
      </c>
      <c r="V189" s="15">
        <f t="shared" si="14"/>
        <v>0</v>
      </c>
      <c r="W189" s="97"/>
      <c r="X189" s="60"/>
    </row>
    <row r="190" spans="1:24" ht="12.75" x14ac:dyDescent="0.15">
      <c r="A190" s="158">
        <v>2720</v>
      </c>
      <c r="B190" s="168" t="s">
        <v>132</v>
      </c>
      <c r="C190" s="159">
        <v>2</v>
      </c>
      <c r="D190" s="160">
        <v>0</v>
      </c>
      <c r="E190" s="161" t="s">
        <v>716</v>
      </c>
      <c r="F190" s="114">
        <v>0</v>
      </c>
      <c r="G190" s="114">
        <v>0</v>
      </c>
      <c r="H190" s="194">
        <v>0</v>
      </c>
      <c r="I190" s="192"/>
      <c r="J190" s="192"/>
      <c r="K190" s="192"/>
      <c r="L190" s="97"/>
      <c r="M190" s="97"/>
      <c r="N190" s="35"/>
      <c r="O190" s="35">
        <f t="shared" si="15"/>
        <v>0</v>
      </c>
      <c r="P190" s="21">
        <f t="shared" si="16"/>
        <v>0</v>
      </c>
      <c r="Q190" s="97"/>
      <c r="R190" s="15">
        <f t="shared" si="11"/>
        <v>0</v>
      </c>
      <c r="S190" s="15">
        <f t="shared" si="12"/>
        <v>0</v>
      </c>
      <c r="T190" s="35"/>
      <c r="U190" s="15">
        <f t="shared" si="13"/>
        <v>0</v>
      </c>
      <c r="V190" s="15">
        <f t="shared" si="14"/>
        <v>0</v>
      </c>
      <c r="W190" s="97"/>
      <c r="X190" s="60"/>
    </row>
    <row r="191" spans="1:24" ht="12.75" x14ac:dyDescent="0.15">
      <c r="A191" s="158"/>
      <c r="B191" s="152"/>
      <c r="C191" s="159"/>
      <c r="D191" s="160"/>
      <c r="E191" s="157" t="s">
        <v>43</v>
      </c>
      <c r="F191" s="75"/>
      <c r="G191" s="75"/>
      <c r="H191" s="125"/>
      <c r="I191" s="192"/>
      <c r="J191" s="192"/>
      <c r="K191" s="192"/>
      <c r="L191" s="97"/>
      <c r="M191" s="97"/>
      <c r="N191" s="35"/>
      <c r="O191" s="35">
        <f t="shared" si="15"/>
        <v>0</v>
      </c>
      <c r="P191" s="21">
        <f t="shared" si="16"/>
        <v>0</v>
      </c>
      <c r="Q191" s="97"/>
      <c r="R191" s="15">
        <f t="shared" si="11"/>
        <v>0</v>
      </c>
      <c r="S191" s="15">
        <f t="shared" si="12"/>
        <v>0</v>
      </c>
      <c r="T191" s="35"/>
      <c r="U191" s="15">
        <f t="shared" si="13"/>
        <v>0</v>
      </c>
      <c r="V191" s="15">
        <f t="shared" si="14"/>
        <v>0</v>
      </c>
      <c r="W191" s="97"/>
      <c r="X191" s="60"/>
    </row>
    <row r="192" spans="1:24" ht="12.75" x14ac:dyDescent="0.15">
      <c r="A192" s="158">
        <v>2721</v>
      </c>
      <c r="B192" s="170" t="s">
        <v>132</v>
      </c>
      <c r="C192" s="163">
        <v>2</v>
      </c>
      <c r="D192" s="164">
        <v>1</v>
      </c>
      <c r="E192" s="157" t="s">
        <v>717</v>
      </c>
      <c r="F192" s="114">
        <v>0</v>
      </c>
      <c r="G192" s="114">
        <v>0</v>
      </c>
      <c r="H192" s="194">
        <v>0</v>
      </c>
      <c r="I192" s="192"/>
      <c r="J192" s="192"/>
      <c r="K192" s="192"/>
      <c r="L192" s="97"/>
      <c r="M192" s="97"/>
      <c r="N192" s="35"/>
      <c r="O192" s="35">
        <f t="shared" si="15"/>
        <v>0</v>
      </c>
      <c r="P192" s="21">
        <f t="shared" si="16"/>
        <v>0</v>
      </c>
      <c r="Q192" s="97"/>
      <c r="R192" s="15">
        <f t="shared" si="11"/>
        <v>0</v>
      </c>
      <c r="S192" s="15">
        <f t="shared" si="12"/>
        <v>0</v>
      </c>
      <c r="T192" s="35"/>
      <c r="U192" s="15">
        <f t="shared" si="13"/>
        <v>0</v>
      </c>
      <c r="V192" s="15">
        <f t="shared" si="14"/>
        <v>0</v>
      </c>
      <c r="W192" s="97"/>
      <c r="X192" s="60"/>
    </row>
    <row r="193" spans="1:24" ht="12.75" x14ac:dyDescent="0.15">
      <c r="A193" s="158">
        <v>2722</v>
      </c>
      <c r="B193" s="170" t="s">
        <v>132</v>
      </c>
      <c r="C193" s="163">
        <v>2</v>
      </c>
      <c r="D193" s="164">
        <v>2</v>
      </c>
      <c r="E193" s="157" t="s">
        <v>718</v>
      </c>
      <c r="F193" s="114">
        <v>0</v>
      </c>
      <c r="G193" s="114">
        <v>0</v>
      </c>
      <c r="H193" s="194">
        <v>0</v>
      </c>
      <c r="I193" s="192"/>
      <c r="J193" s="192"/>
      <c r="K193" s="192"/>
      <c r="L193" s="97"/>
      <c r="M193" s="97"/>
      <c r="N193" s="35"/>
      <c r="O193" s="35">
        <f t="shared" si="15"/>
        <v>0</v>
      </c>
      <c r="P193" s="21">
        <f t="shared" si="16"/>
        <v>0</v>
      </c>
      <c r="Q193" s="97"/>
      <c r="R193" s="15">
        <f t="shared" si="11"/>
        <v>0</v>
      </c>
      <c r="S193" s="15">
        <f t="shared" si="12"/>
        <v>0</v>
      </c>
      <c r="T193" s="35"/>
      <c r="U193" s="15">
        <f t="shared" si="13"/>
        <v>0</v>
      </c>
      <c r="V193" s="15">
        <f t="shared" si="14"/>
        <v>0</v>
      </c>
      <c r="W193" s="97"/>
      <c r="X193" s="60"/>
    </row>
    <row r="194" spans="1:24" ht="12.75" x14ac:dyDescent="0.15">
      <c r="A194" s="158">
        <v>2723</v>
      </c>
      <c r="B194" s="170" t="s">
        <v>132</v>
      </c>
      <c r="C194" s="163">
        <v>2</v>
      </c>
      <c r="D194" s="164">
        <v>3</v>
      </c>
      <c r="E194" s="157" t="s">
        <v>719</v>
      </c>
      <c r="F194" s="114">
        <v>0</v>
      </c>
      <c r="G194" s="114">
        <v>0</v>
      </c>
      <c r="H194" s="194">
        <v>0</v>
      </c>
      <c r="I194" s="192"/>
      <c r="J194" s="192"/>
      <c r="K194" s="192"/>
      <c r="L194" s="97"/>
      <c r="M194" s="97"/>
      <c r="N194" s="35"/>
      <c r="O194" s="35">
        <f t="shared" si="15"/>
        <v>0</v>
      </c>
      <c r="P194" s="21">
        <f t="shared" si="16"/>
        <v>0</v>
      </c>
      <c r="Q194" s="97"/>
      <c r="R194" s="15">
        <f t="shared" si="11"/>
        <v>0</v>
      </c>
      <c r="S194" s="15">
        <f t="shared" si="12"/>
        <v>0</v>
      </c>
      <c r="T194" s="35"/>
      <c r="U194" s="15">
        <f t="shared" si="13"/>
        <v>0</v>
      </c>
      <c r="V194" s="15">
        <f t="shared" si="14"/>
        <v>0</v>
      </c>
      <c r="W194" s="97"/>
      <c r="X194" s="60"/>
    </row>
    <row r="195" spans="1:24" ht="12.75" x14ac:dyDescent="0.15">
      <c r="A195" s="158">
        <v>2724</v>
      </c>
      <c r="B195" s="170" t="s">
        <v>132</v>
      </c>
      <c r="C195" s="163">
        <v>2</v>
      </c>
      <c r="D195" s="164">
        <v>4</v>
      </c>
      <c r="E195" s="157" t="s">
        <v>720</v>
      </c>
      <c r="F195" s="114">
        <v>0</v>
      </c>
      <c r="G195" s="114">
        <v>0</v>
      </c>
      <c r="H195" s="194">
        <v>0</v>
      </c>
      <c r="I195" s="192"/>
      <c r="J195" s="192"/>
      <c r="K195" s="192"/>
      <c r="L195" s="97"/>
      <c r="M195" s="97"/>
      <c r="N195" s="35"/>
      <c r="O195" s="35">
        <f t="shared" si="15"/>
        <v>0</v>
      </c>
      <c r="P195" s="21">
        <f t="shared" si="16"/>
        <v>0</v>
      </c>
      <c r="Q195" s="97"/>
      <c r="R195" s="15">
        <f t="shared" si="11"/>
        <v>0</v>
      </c>
      <c r="S195" s="15">
        <f t="shared" si="12"/>
        <v>0</v>
      </c>
      <c r="T195" s="35"/>
      <c r="U195" s="15">
        <f t="shared" si="13"/>
        <v>0</v>
      </c>
      <c r="V195" s="15">
        <f t="shared" si="14"/>
        <v>0</v>
      </c>
      <c r="W195" s="97"/>
      <c r="X195" s="60"/>
    </row>
    <row r="196" spans="1:24" ht="12.75" x14ac:dyDescent="0.15">
      <c r="A196" s="158">
        <v>2730</v>
      </c>
      <c r="B196" s="168" t="s">
        <v>132</v>
      </c>
      <c r="C196" s="159">
        <v>3</v>
      </c>
      <c r="D196" s="160">
        <v>0</v>
      </c>
      <c r="E196" s="161" t="s">
        <v>721</v>
      </c>
      <c r="F196" s="114">
        <v>0</v>
      </c>
      <c r="G196" s="114">
        <v>0</v>
      </c>
      <c r="H196" s="194">
        <v>0</v>
      </c>
      <c r="I196" s="192"/>
      <c r="J196" s="192"/>
      <c r="K196" s="192"/>
      <c r="L196" s="97"/>
      <c r="M196" s="97"/>
      <c r="N196" s="35"/>
      <c r="O196" s="35">
        <f t="shared" si="15"/>
        <v>0</v>
      </c>
      <c r="P196" s="21">
        <f t="shared" si="16"/>
        <v>0</v>
      </c>
      <c r="Q196" s="97"/>
      <c r="R196" s="15">
        <f t="shared" si="11"/>
        <v>0</v>
      </c>
      <c r="S196" s="15">
        <f t="shared" si="12"/>
        <v>0</v>
      </c>
      <c r="T196" s="35"/>
      <c r="U196" s="15">
        <f t="shared" si="13"/>
        <v>0</v>
      </c>
      <c r="V196" s="15">
        <f t="shared" si="14"/>
        <v>0</v>
      </c>
      <c r="W196" s="97"/>
      <c r="X196" s="60"/>
    </row>
    <row r="197" spans="1:24" ht="12.75" x14ac:dyDescent="0.15">
      <c r="A197" s="158"/>
      <c r="B197" s="152"/>
      <c r="C197" s="159"/>
      <c r="D197" s="160"/>
      <c r="E197" s="157" t="s">
        <v>43</v>
      </c>
      <c r="F197" s="75"/>
      <c r="G197" s="75"/>
      <c r="H197" s="125"/>
      <c r="I197" s="192"/>
      <c r="J197" s="192"/>
      <c r="K197" s="192"/>
      <c r="L197" s="97"/>
      <c r="M197" s="97"/>
      <c r="N197" s="35"/>
      <c r="O197" s="35">
        <f t="shared" si="15"/>
        <v>0</v>
      </c>
      <c r="P197" s="21">
        <f t="shared" si="16"/>
        <v>0</v>
      </c>
      <c r="Q197" s="97"/>
      <c r="R197" s="15">
        <f t="shared" si="11"/>
        <v>0</v>
      </c>
      <c r="S197" s="15">
        <f t="shared" si="12"/>
        <v>0</v>
      </c>
      <c r="T197" s="35"/>
      <c r="U197" s="15">
        <f t="shared" si="13"/>
        <v>0</v>
      </c>
      <c r="V197" s="15">
        <f t="shared" si="14"/>
        <v>0</v>
      </c>
      <c r="W197" s="97"/>
      <c r="X197" s="60"/>
    </row>
    <row r="198" spans="1:24" ht="25.5" x14ac:dyDescent="0.15">
      <c r="A198" s="158">
        <v>2731</v>
      </c>
      <c r="B198" s="170" t="s">
        <v>132</v>
      </c>
      <c r="C198" s="163">
        <v>3</v>
      </c>
      <c r="D198" s="164">
        <v>1</v>
      </c>
      <c r="E198" s="157" t="s">
        <v>722</v>
      </c>
      <c r="F198" s="114">
        <v>0</v>
      </c>
      <c r="G198" s="114">
        <v>0</v>
      </c>
      <c r="H198" s="194">
        <v>0</v>
      </c>
      <c r="I198" s="192"/>
      <c r="J198" s="192"/>
      <c r="K198" s="192"/>
      <c r="L198" s="97"/>
      <c r="M198" s="97"/>
      <c r="N198" s="35"/>
      <c r="O198" s="35">
        <f t="shared" si="15"/>
        <v>0</v>
      </c>
      <c r="P198" s="21">
        <f t="shared" si="16"/>
        <v>0</v>
      </c>
      <c r="Q198" s="97"/>
      <c r="R198" s="15">
        <f t="shared" si="11"/>
        <v>0</v>
      </c>
      <c r="S198" s="15">
        <f t="shared" si="12"/>
        <v>0</v>
      </c>
      <c r="T198" s="35"/>
      <c r="U198" s="15">
        <f t="shared" si="13"/>
        <v>0</v>
      </c>
      <c r="V198" s="15">
        <f t="shared" si="14"/>
        <v>0</v>
      </c>
      <c r="W198" s="97"/>
      <c r="X198" s="60"/>
    </row>
    <row r="199" spans="1:24" ht="25.5" x14ac:dyDescent="0.15">
      <c r="A199" s="158">
        <v>2732</v>
      </c>
      <c r="B199" s="170" t="s">
        <v>132</v>
      </c>
      <c r="C199" s="163">
        <v>3</v>
      </c>
      <c r="D199" s="164">
        <v>2</v>
      </c>
      <c r="E199" s="157" t="s">
        <v>723</v>
      </c>
      <c r="F199" s="114">
        <v>0</v>
      </c>
      <c r="G199" s="114">
        <v>0</v>
      </c>
      <c r="H199" s="194">
        <v>0</v>
      </c>
      <c r="I199" s="192"/>
      <c r="J199" s="192"/>
      <c r="K199" s="192"/>
      <c r="L199" s="97"/>
      <c r="M199" s="97"/>
      <c r="N199" s="35"/>
      <c r="O199" s="35">
        <f t="shared" si="15"/>
        <v>0</v>
      </c>
      <c r="P199" s="21">
        <f t="shared" si="16"/>
        <v>0</v>
      </c>
      <c r="Q199" s="97"/>
      <c r="R199" s="15">
        <f t="shared" si="11"/>
        <v>0</v>
      </c>
      <c r="S199" s="15">
        <f t="shared" si="12"/>
        <v>0</v>
      </c>
      <c r="T199" s="35"/>
      <c r="U199" s="15">
        <f t="shared" si="13"/>
        <v>0</v>
      </c>
      <c r="V199" s="15">
        <f t="shared" si="14"/>
        <v>0</v>
      </c>
      <c r="W199" s="97"/>
      <c r="X199" s="60"/>
    </row>
    <row r="200" spans="1:24" ht="25.5" x14ac:dyDescent="0.15">
      <c r="A200" s="158">
        <v>2733</v>
      </c>
      <c r="B200" s="170" t="s">
        <v>132</v>
      </c>
      <c r="C200" s="163">
        <v>3</v>
      </c>
      <c r="D200" s="164">
        <v>3</v>
      </c>
      <c r="E200" s="157" t="s">
        <v>724</v>
      </c>
      <c r="F200" s="114">
        <v>0</v>
      </c>
      <c r="G200" s="114">
        <v>0</v>
      </c>
      <c r="H200" s="194">
        <v>0</v>
      </c>
      <c r="I200" s="192"/>
      <c r="J200" s="192"/>
      <c r="K200" s="192"/>
      <c r="L200" s="97"/>
      <c r="M200" s="97"/>
      <c r="N200" s="35"/>
      <c r="O200" s="35">
        <f t="shared" si="15"/>
        <v>0</v>
      </c>
      <c r="P200" s="21">
        <f t="shared" si="16"/>
        <v>0</v>
      </c>
      <c r="Q200" s="97"/>
      <c r="R200" s="15">
        <f t="shared" si="11"/>
        <v>0</v>
      </c>
      <c r="S200" s="15">
        <f t="shared" si="12"/>
        <v>0</v>
      </c>
      <c r="T200" s="35"/>
      <c r="U200" s="15">
        <f t="shared" si="13"/>
        <v>0</v>
      </c>
      <c r="V200" s="15">
        <f t="shared" si="14"/>
        <v>0</v>
      </c>
      <c r="W200" s="97"/>
      <c r="X200" s="60"/>
    </row>
    <row r="201" spans="1:24" ht="25.5" x14ac:dyDescent="0.15">
      <c r="A201" s="158">
        <v>2734</v>
      </c>
      <c r="B201" s="170" t="s">
        <v>132</v>
      </c>
      <c r="C201" s="163">
        <v>3</v>
      </c>
      <c r="D201" s="164">
        <v>4</v>
      </c>
      <c r="E201" s="157" t="s">
        <v>725</v>
      </c>
      <c r="F201" s="114">
        <v>0</v>
      </c>
      <c r="G201" s="114">
        <v>0</v>
      </c>
      <c r="H201" s="194">
        <v>0</v>
      </c>
      <c r="I201" s="192"/>
      <c r="J201" s="192"/>
      <c r="K201" s="192"/>
      <c r="L201" s="97"/>
      <c r="M201" s="97"/>
      <c r="N201" s="35"/>
      <c r="O201" s="35">
        <f t="shared" si="15"/>
        <v>0</v>
      </c>
      <c r="P201" s="21">
        <f t="shared" si="16"/>
        <v>0</v>
      </c>
      <c r="Q201" s="97"/>
      <c r="R201" s="15">
        <f t="shared" si="11"/>
        <v>0</v>
      </c>
      <c r="S201" s="15">
        <f t="shared" si="12"/>
        <v>0</v>
      </c>
      <c r="T201" s="35"/>
      <c r="U201" s="15">
        <f t="shared" si="13"/>
        <v>0</v>
      </c>
      <c r="V201" s="15">
        <f t="shared" si="14"/>
        <v>0</v>
      </c>
      <c r="W201" s="97"/>
      <c r="X201" s="60"/>
    </row>
    <row r="202" spans="1:24" ht="25.5" x14ac:dyDescent="0.15">
      <c r="A202" s="158">
        <v>2740</v>
      </c>
      <c r="B202" s="168" t="s">
        <v>132</v>
      </c>
      <c r="C202" s="159">
        <v>4</v>
      </c>
      <c r="D202" s="160">
        <v>0</v>
      </c>
      <c r="E202" s="161" t="s">
        <v>726</v>
      </c>
      <c r="F202" s="114">
        <v>0</v>
      </c>
      <c r="G202" s="114">
        <v>0</v>
      </c>
      <c r="H202" s="194">
        <v>0</v>
      </c>
      <c r="I202" s="192"/>
      <c r="J202" s="192"/>
      <c r="K202" s="192"/>
      <c r="L202" s="97"/>
      <c r="M202" s="97"/>
      <c r="N202" s="35"/>
      <c r="O202" s="35">
        <f t="shared" si="15"/>
        <v>0</v>
      </c>
      <c r="P202" s="21">
        <f t="shared" si="16"/>
        <v>0</v>
      </c>
      <c r="Q202" s="97"/>
      <c r="R202" s="15">
        <f t="shared" si="11"/>
        <v>0</v>
      </c>
      <c r="S202" s="15">
        <f t="shared" si="12"/>
        <v>0</v>
      </c>
      <c r="T202" s="35"/>
      <c r="U202" s="15">
        <f t="shared" si="13"/>
        <v>0</v>
      </c>
      <c r="V202" s="15">
        <f t="shared" si="14"/>
        <v>0</v>
      </c>
      <c r="W202" s="97"/>
      <c r="X202" s="60"/>
    </row>
    <row r="203" spans="1:24" ht="12.75" x14ac:dyDescent="0.15">
      <c r="A203" s="158"/>
      <c r="B203" s="152"/>
      <c r="C203" s="159"/>
      <c r="D203" s="160"/>
      <c r="E203" s="157" t="s">
        <v>43</v>
      </c>
      <c r="F203" s="75"/>
      <c r="G203" s="75"/>
      <c r="H203" s="125"/>
      <c r="I203" s="192"/>
      <c r="J203" s="192"/>
      <c r="K203" s="192"/>
      <c r="L203" s="97"/>
      <c r="M203" s="97"/>
      <c r="N203" s="35"/>
      <c r="O203" s="35">
        <f t="shared" si="15"/>
        <v>0</v>
      </c>
      <c r="P203" s="21">
        <f t="shared" si="16"/>
        <v>0</v>
      </c>
      <c r="Q203" s="97"/>
      <c r="R203" s="15">
        <f t="shared" si="11"/>
        <v>0</v>
      </c>
      <c r="S203" s="15">
        <f t="shared" si="12"/>
        <v>0</v>
      </c>
      <c r="T203" s="35"/>
      <c r="U203" s="15">
        <f t="shared" si="13"/>
        <v>0</v>
      </c>
      <c r="V203" s="15">
        <f t="shared" si="14"/>
        <v>0</v>
      </c>
      <c r="W203" s="97"/>
      <c r="X203" s="60"/>
    </row>
    <row r="204" spans="1:24" ht="12.75" x14ac:dyDescent="0.15">
      <c r="A204" s="158">
        <v>2741</v>
      </c>
      <c r="B204" s="170" t="s">
        <v>132</v>
      </c>
      <c r="C204" s="163">
        <v>4</v>
      </c>
      <c r="D204" s="164">
        <v>1</v>
      </c>
      <c r="E204" s="157" t="s">
        <v>726</v>
      </c>
      <c r="F204" s="114">
        <v>0</v>
      </c>
      <c r="G204" s="114">
        <v>0</v>
      </c>
      <c r="H204" s="194">
        <v>0</v>
      </c>
      <c r="I204" s="192"/>
      <c r="J204" s="192"/>
      <c r="K204" s="192"/>
      <c r="L204" s="97"/>
      <c r="M204" s="97"/>
      <c r="N204" s="35"/>
      <c r="O204" s="35">
        <f t="shared" si="15"/>
        <v>0</v>
      </c>
      <c r="P204" s="21">
        <f t="shared" si="16"/>
        <v>0</v>
      </c>
      <c r="Q204" s="97"/>
      <c r="R204" s="15">
        <f t="shared" si="11"/>
        <v>0</v>
      </c>
      <c r="S204" s="15">
        <f t="shared" si="12"/>
        <v>0</v>
      </c>
      <c r="T204" s="35"/>
      <c r="U204" s="15">
        <f t="shared" si="13"/>
        <v>0</v>
      </c>
      <c r="V204" s="15">
        <f t="shared" si="14"/>
        <v>0</v>
      </c>
      <c r="W204" s="97"/>
      <c r="X204" s="60"/>
    </row>
    <row r="205" spans="1:24" ht="25.5" x14ac:dyDescent="0.15">
      <c r="A205" s="158">
        <v>2750</v>
      </c>
      <c r="B205" s="168" t="s">
        <v>132</v>
      </c>
      <c r="C205" s="159">
        <v>5</v>
      </c>
      <c r="D205" s="160">
        <v>0</v>
      </c>
      <c r="E205" s="161" t="s">
        <v>727</v>
      </c>
      <c r="F205" s="114">
        <v>0</v>
      </c>
      <c r="G205" s="114">
        <v>0</v>
      </c>
      <c r="H205" s="194">
        <v>0</v>
      </c>
      <c r="I205" s="192"/>
      <c r="J205" s="192"/>
      <c r="K205" s="192"/>
      <c r="L205" s="97"/>
      <c r="M205" s="97"/>
      <c r="N205" s="35"/>
      <c r="O205" s="35">
        <f t="shared" si="15"/>
        <v>0</v>
      </c>
      <c r="P205" s="21">
        <f t="shared" si="16"/>
        <v>0</v>
      </c>
      <c r="Q205" s="97"/>
      <c r="R205" s="15">
        <f t="shared" ref="R205:R268" si="17">L205+L205*5%</f>
        <v>0</v>
      </c>
      <c r="S205" s="15">
        <f t="shared" ref="S205:S268" si="18">M205+M205*5%</f>
        <v>0</v>
      </c>
      <c r="T205" s="35"/>
      <c r="U205" s="15">
        <f t="shared" ref="U205:U268" si="19">R205+R205*5%</f>
        <v>0</v>
      </c>
      <c r="V205" s="15">
        <f t="shared" ref="V205:V268" si="20">S205+S205*5%</f>
        <v>0</v>
      </c>
      <c r="W205" s="97"/>
      <c r="X205" s="60"/>
    </row>
    <row r="206" spans="1:24" ht="12.75" x14ac:dyDescent="0.15">
      <c r="A206" s="158"/>
      <c r="B206" s="152"/>
      <c r="C206" s="159"/>
      <c r="D206" s="160"/>
      <c r="E206" s="157" t="s">
        <v>43</v>
      </c>
      <c r="F206" s="75"/>
      <c r="G206" s="75"/>
      <c r="H206" s="125"/>
      <c r="I206" s="192"/>
      <c r="J206" s="192"/>
      <c r="K206" s="192"/>
      <c r="L206" s="97"/>
      <c r="M206" s="97"/>
      <c r="N206" s="35"/>
      <c r="O206" s="35">
        <f t="shared" si="15"/>
        <v>0</v>
      </c>
      <c r="P206" s="21">
        <f t="shared" si="16"/>
        <v>0</v>
      </c>
      <c r="Q206" s="97"/>
      <c r="R206" s="15">
        <f t="shared" si="17"/>
        <v>0</v>
      </c>
      <c r="S206" s="15">
        <f t="shared" si="18"/>
        <v>0</v>
      </c>
      <c r="T206" s="35"/>
      <c r="U206" s="15">
        <f t="shared" si="19"/>
        <v>0</v>
      </c>
      <c r="V206" s="15">
        <f t="shared" si="20"/>
        <v>0</v>
      </c>
      <c r="W206" s="97"/>
      <c r="X206" s="60"/>
    </row>
    <row r="207" spans="1:24" ht="25.5" x14ac:dyDescent="0.15">
      <c r="A207" s="158">
        <v>2751</v>
      </c>
      <c r="B207" s="170" t="s">
        <v>132</v>
      </c>
      <c r="C207" s="163">
        <v>5</v>
      </c>
      <c r="D207" s="164">
        <v>1</v>
      </c>
      <c r="E207" s="157" t="s">
        <v>727</v>
      </c>
      <c r="F207" s="114">
        <v>0</v>
      </c>
      <c r="G207" s="114">
        <v>0</v>
      </c>
      <c r="H207" s="194">
        <v>0</v>
      </c>
      <c r="I207" s="192"/>
      <c r="J207" s="192"/>
      <c r="K207" s="192"/>
      <c r="L207" s="97"/>
      <c r="M207" s="97"/>
      <c r="N207" s="35"/>
      <c r="O207" s="35">
        <f t="shared" si="15"/>
        <v>0</v>
      </c>
      <c r="P207" s="21">
        <f t="shared" si="16"/>
        <v>0</v>
      </c>
      <c r="Q207" s="97"/>
      <c r="R207" s="15">
        <f t="shared" si="17"/>
        <v>0</v>
      </c>
      <c r="S207" s="15">
        <f t="shared" si="18"/>
        <v>0</v>
      </c>
      <c r="T207" s="35"/>
      <c r="U207" s="15">
        <f t="shared" si="19"/>
        <v>0</v>
      </c>
      <c r="V207" s="15">
        <f t="shared" si="20"/>
        <v>0</v>
      </c>
      <c r="W207" s="97"/>
      <c r="X207" s="60"/>
    </row>
    <row r="208" spans="1:24" ht="25.5" x14ac:dyDescent="0.15">
      <c r="A208" s="158">
        <v>2760</v>
      </c>
      <c r="B208" s="168" t="s">
        <v>132</v>
      </c>
      <c r="C208" s="159">
        <v>6</v>
      </c>
      <c r="D208" s="160">
        <v>0</v>
      </c>
      <c r="E208" s="161" t="s">
        <v>139</v>
      </c>
      <c r="F208" s="114">
        <v>0</v>
      </c>
      <c r="G208" s="114">
        <v>0</v>
      </c>
      <c r="H208" s="194">
        <v>0</v>
      </c>
      <c r="I208" s="192"/>
      <c r="J208" s="192"/>
      <c r="K208" s="192"/>
      <c r="L208" s="97"/>
      <c r="M208" s="97"/>
      <c r="N208" s="35"/>
      <c r="O208" s="35">
        <f t="shared" si="15"/>
        <v>0</v>
      </c>
      <c r="P208" s="21">
        <f t="shared" si="16"/>
        <v>0</v>
      </c>
      <c r="Q208" s="97"/>
      <c r="R208" s="15">
        <f t="shared" si="17"/>
        <v>0</v>
      </c>
      <c r="S208" s="15">
        <f t="shared" si="18"/>
        <v>0</v>
      </c>
      <c r="T208" s="35"/>
      <c r="U208" s="15">
        <f t="shared" si="19"/>
        <v>0</v>
      </c>
      <c r="V208" s="15">
        <f t="shared" si="20"/>
        <v>0</v>
      </c>
      <c r="W208" s="97"/>
      <c r="X208" s="60"/>
    </row>
    <row r="209" spans="1:24" ht="12.75" x14ac:dyDescent="0.15">
      <c r="A209" s="158"/>
      <c r="B209" s="152"/>
      <c r="C209" s="159"/>
      <c r="D209" s="160"/>
      <c r="E209" s="157" t="s">
        <v>43</v>
      </c>
      <c r="F209" s="75"/>
      <c r="G209" s="75"/>
      <c r="H209" s="125"/>
      <c r="I209" s="192"/>
      <c r="J209" s="192"/>
      <c r="K209" s="192"/>
      <c r="L209" s="97"/>
      <c r="M209" s="97"/>
      <c r="N209" s="35"/>
      <c r="O209" s="35">
        <f t="shared" si="15"/>
        <v>0</v>
      </c>
      <c r="P209" s="21">
        <f t="shared" si="16"/>
        <v>0</v>
      </c>
      <c r="Q209" s="97"/>
      <c r="R209" s="15">
        <f t="shared" si="17"/>
        <v>0</v>
      </c>
      <c r="S209" s="15">
        <f t="shared" si="18"/>
        <v>0</v>
      </c>
      <c r="T209" s="35"/>
      <c r="U209" s="15">
        <f t="shared" si="19"/>
        <v>0</v>
      </c>
      <c r="V209" s="15">
        <f t="shared" si="20"/>
        <v>0</v>
      </c>
      <c r="W209" s="97"/>
      <c r="X209" s="60"/>
    </row>
    <row r="210" spans="1:24" ht="25.5" x14ac:dyDescent="0.15">
      <c r="A210" s="158">
        <v>2761</v>
      </c>
      <c r="B210" s="170" t="s">
        <v>132</v>
      </c>
      <c r="C210" s="163">
        <v>6</v>
      </c>
      <c r="D210" s="164">
        <v>1</v>
      </c>
      <c r="E210" s="157" t="s">
        <v>141</v>
      </c>
      <c r="F210" s="114">
        <v>0</v>
      </c>
      <c r="G210" s="114">
        <v>0</v>
      </c>
      <c r="H210" s="194">
        <v>0</v>
      </c>
      <c r="I210" s="192"/>
      <c r="J210" s="192"/>
      <c r="K210" s="192"/>
      <c r="L210" s="97"/>
      <c r="M210" s="97"/>
      <c r="N210" s="35"/>
      <c r="O210" s="35">
        <f t="shared" si="15"/>
        <v>0</v>
      </c>
      <c r="P210" s="21">
        <f t="shared" si="16"/>
        <v>0</v>
      </c>
      <c r="Q210" s="97"/>
      <c r="R210" s="15">
        <f t="shared" si="17"/>
        <v>0</v>
      </c>
      <c r="S210" s="15">
        <f t="shared" si="18"/>
        <v>0</v>
      </c>
      <c r="T210" s="35"/>
      <c r="U210" s="15">
        <f t="shared" si="19"/>
        <v>0</v>
      </c>
      <c r="V210" s="15">
        <f t="shared" si="20"/>
        <v>0</v>
      </c>
      <c r="W210" s="97"/>
      <c r="X210" s="60"/>
    </row>
    <row r="211" spans="1:24" ht="12.75" x14ac:dyDescent="0.15">
      <c r="A211" s="158">
        <v>2762</v>
      </c>
      <c r="B211" s="170" t="s">
        <v>132</v>
      </c>
      <c r="C211" s="163">
        <v>6</v>
      </c>
      <c r="D211" s="164">
        <v>2</v>
      </c>
      <c r="E211" s="157" t="s">
        <v>139</v>
      </c>
      <c r="F211" s="114">
        <v>0</v>
      </c>
      <c r="G211" s="114">
        <v>0</v>
      </c>
      <c r="H211" s="194">
        <v>0</v>
      </c>
      <c r="I211" s="192"/>
      <c r="J211" s="192"/>
      <c r="K211" s="192"/>
      <c r="L211" s="97"/>
      <c r="M211" s="97"/>
      <c r="N211" s="35"/>
      <c r="O211" s="35">
        <f t="shared" si="15"/>
        <v>0</v>
      </c>
      <c r="P211" s="21">
        <f t="shared" si="16"/>
        <v>0</v>
      </c>
      <c r="Q211" s="97"/>
      <c r="R211" s="15">
        <f t="shared" si="17"/>
        <v>0</v>
      </c>
      <c r="S211" s="15">
        <f t="shared" si="18"/>
        <v>0</v>
      </c>
      <c r="T211" s="35"/>
      <c r="U211" s="15">
        <f t="shared" si="19"/>
        <v>0</v>
      </c>
      <c r="V211" s="15">
        <f t="shared" si="20"/>
        <v>0</v>
      </c>
      <c r="W211" s="97"/>
      <c r="X211" s="60"/>
    </row>
    <row r="212" spans="1:24" ht="38.25" x14ac:dyDescent="0.15">
      <c r="A212" s="167">
        <v>2800</v>
      </c>
      <c r="B212" s="168" t="s">
        <v>143</v>
      </c>
      <c r="C212" s="159">
        <v>0</v>
      </c>
      <c r="D212" s="160">
        <v>0</v>
      </c>
      <c r="E212" s="169" t="s">
        <v>728</v>
      </c>
      <c r="F212" s="114">
        <v>106598694.09999999</v>
      </c>
      <c r="G212" s="114">
        <v>106598694.09999999</v>
      </c>
      <c r="H212" s="194">
        <v>0</v>
      </c>
      <c r="I212" s="189">
        <f>I217</f>
        <v>120500</v>
      </c>
      <c r="J212" s="189">
        <f>J217</f>
        <v>120500</v>
      </c>
      <c r="K212" s="192"/>
      <c r="L212" s="203">
        <f>L217</f>
        <v>126525</v>
      </c>
      <c r="M212" s="203">
        <f>M217</f>
        <v>126525</v>
      </c>
      <c r="N212" s="35"/>
      <c r="O212" s="35">
        <f t="shared" si="15"/>
        <v>6025</v>
      </c>
      <c r="P212" s="21">
        <f t="shared" si="16"/>
        <v>6025</v>
      </c>
      <c r="Q212" s="97"/>
      <c r="R212" s="15">
        <f t="shared" si="17"/>
        <v>132851.25</v>
      </c>
      <c r="S212" s="15">
        <f t="shared" si="18"/>
        <v>132851.25</v>
      </c>
      <c r="T212" s="35"/>
      <c r="U212" s="15">
        <f t="shared" si="19"/>
        <v>139493.8125</v>
      </c>
      <c r="V212" s="15">
        <f t="shared" si="20"/>
        <v>139493.8125</v>
      </c>
      <c r="W212" s="97"/>
      <c r="X212" s="60"/>
    </row>
    <row r="213" spans="1:24" ht="12.75" x14ac:dyDescent="0.15">
      <c r="A213" s="156"/>
      <c r="B213" s="152"/>
      <c r="C213" s="153"/>
      <c r="D213" s="154"/>
      <c r="E213" s="157" t="s">
        <v>5</v>
      </c>
      <c r="F213" s="75"/>
      <c r="G213" s="75"/>
      <c r="H213" s="125"/>
      <c r="I213" s="192"/>
      <c r="J213" s="192"/>
      <c r="K213" s="192"/>
      <c r="L213" s="97"/>
      <c r="M213" s="97"/>
      <c r="N213" s="35"/>
      <c r="O213" s="35">
        <f t="shared" si="15"/>
        <v>0</v>
      </c>
      <c r="P213" s="21">
        <f t="shared" si="16"/>
        <v>0</v>
      </c>
      <c r="Q213" s="97"/>
      <c r="R213" s="15">
        <f t="shared" si="17"/>
        <v>0</v>
      </c>
      <c r="S213" s="15">
        <f t="shared" si="18"/>
        <v>0</v>
      </c>
      <c r="T213" s="35"/>
      <c r="U213" s="15">
        <f t="shared" si="19"/>
        <v>0</v>
      </c>
      <c r="V213" s="15">
        <f t="shared" si="20"/>
        <v>0</v>
      </c>
      <c r="W213" s="97"/>
      <c r="X213" s="60"/>
    </row>
    <row r="214" spans="1:24" ht="12.75" x14ac:dyDescent="0.15">
      <c r="A214" s="158">
        <v>2810</v>
      </c>
      <c r="B214" s="170" t="s">
        <v>143</v>
      </c>
      <c r="C214" s="163">
        <v>1</v>
      </c>
      <c r="D214" s="164">
        <v>0</v>
      </c>
      <c r="E214" s="161" t="s">
        <v>146</v>
      </c>
      <c r="F214" s="114">
        <v>0</v>
      </c>
      <c r="G214" s="114">
        <v>0</v>
      </c>
      <c r="H214" s="194">
        <v>0</v>
      </c>
      <c r="I214" s="192"/>
      <c r="J214" s="192"/>
      <c r="K214" s="192"/>
      <c r="L214" s="97"/>
      <c r="M214" s="97"/>
      <c r="N214" s="35"/>
      <c r="O214" s="35">
        <f t="shared" si="15"/>
        <v>0</v>
      </c>
      <c r="P214" s="21">
        <f t="shared" si="16"/>
        <v>0</v>
      </c>
      <c r="Q214" s="97"/>
      <c r="R214" s="15">
        <f t="shared" si="17"/>
        <v>0</v>
      </c>
      <c r="S214" s="15">
        <f t="shared" si="18"/>
        <v>0</v>
      </c>
      <c r="T214" s="35"/>
      <c r="U214" s="15">
        <f t="shared" si="19"/>
        <v>0</v>
      </c>
      <c r="V214" s="15">
        <f t="shared" si="20"/>
        <v>0</v>
      </c>
      <c r="W214" s="97"/>
      <c r="X214" s="60"/>
    </row>
    <row r="215" spans="1:24" ht="12.75" x14ac:dyDescent="0.15">
      <c r="A215" s="158"/>
      <c r="B215" s="152"/>
      <c r="C215" s="159"/>
      <c r="D215" s="160"/>
      <c r="E215" s="157" t="s">
        <v>43</v>
      </c>
      <c r="F215" s="75"/>
      <c r="G215" s="75"/>
      <c r="H215" s="125"/>
      <c r="I215" s="192"/>
      <c r="J215" s="192"/>
      <c r="K215" s="192"/>
      <c r="L215" s="97"/>
      <c r="M215" s="97"/>
      <c r="N215" s="35"/>
      <c r="O215" s="35">
        <f t="shared" si="15"/>
        <v>0</v>
      </c>
      <c r="P215" s="21">
        <f t="shared" si="16"/>
        <v>0</v>
      </c>
      <c r="Q215" s="97"/>
      <c r="R215" s="15">
        <f t="shared" si="17"/>
        <v>0</v>
      </c>
      <c r="S215" s="15">
        <f t="shared" si="18"/>
        <v>0</v>
      </c>
      <c r="T215" s="35"/>
      <c r="U215" s="15">
        <f t="shared" si="19"/>
        <v>0</v>
      </c>
      <c r="V215" s="15">
        <f t="shared" si="20"/>
        <v>0</v>
      </c>
      <c r="W215" s="97"/>
      <c r="X215" s="60"/>
    </row>
    <row r="216" spans="1:24" ht="12.75" x14ac:dyDescent="0.15">
      <c r="A216" s="158">
        <v>2811</v>
      </c>
      <c r="B216" s="170" t="s">
        <v>143</v>
      </c>
      <c r="C216" s="163">
        <v>1</v>
      </c>
      <c r="D216" s="164">
        <v>1</v>
      </c>
      <c r="E216" s="157" t="s">
        <v>146</v>
      </c>
      <c r="F216" s="114">
        <v>0</v>
      </c>
      <c r="G216" s="114">
        <v>0</v>
      </c>
      <c r="H216" s="194">
        <v>0</v>
      </c>
      <c r="I216" s="192"/>
      <c r="J216" s="192"/>
      <c r="K216" s="192"/>
      <c r="L216" s="202"/>
      <c r="M216" s="202"/>
      <c r="N216" s="35"/>
      <c r="O216" s="35">
        <f t="shared" si="15"/>
        <v>0</v>
      </c>
      <c r="P216" s="21">
        <f t="shared" si="16"/>
        <v>0</v>
      </c>
      <c r="Q216" s="97"/>
      <c r="R216" s="15">
        <f t="shared" si="17"/>
        <v>0</v>
      </c>
      <c r="S216" s="15">
        <f t="shared" si="18"/>
        <v>0</v>
      </c>
      <c r="T216" s="35"/>
      <c r="U216" s="15">
        <f t="shared" si="19"/>
        <v>0</v>
      </c>
      <c r="V216" s="15">
        <f t="shared" si="20"/>
        <v>0</v>
      </c>
      <c r="W216" s="97"/>
      <c r="X216" s="60"/>
    </row>
    <row r="217" spans="1:24" ht="12.75" x14ac:dyDescent="0.15">
      <c r="A217" s="158">
        <v>2820</v>
      </c>
      <c r="B217" s="168" t="s">
        <v>143</v>
      </c>
      <c r="C217" s="159">
        <v>2</v>
      </c>
      <c r="D217" s="160">
        <v>0</v>
      </c>
      <c r="E217" s="161" t="s">
        <v>149</v>
      </c>
      <c r="F217" s="114">
        <v>106598694.09999999</v>
      </c>
      <c r="G217" s="114">
        <v>106598694.09999999</v>
      </c>
      <c r="H217" s="194">
        <v>0</v>
      </c>
      <c r="I217" s="190">
        <f>I221+I222</f>
        <v>120500</v>
      </c>
      <c r="J217" s="190">
        <f>J221+J222</f>
        <v>120500</v>
      </c>
      <c r="K217" s="192"/>
      <c r="L217" s="202">
        <f>L221+L222</f>
        <v>126525</v>
      </c>
      <c r="M217" s="202">
        <f>M221+M222</f>
        <v>126525</v>
      </c>
      <c r="N217" s="35"/>
      <c r="O217" s="35">
        <f t="shared" si="15"/>
        <v>6025</v>
      </c>
      <c r="P217" s="21">
        <f t="shared" si="16"/>
        <v>6025</v>
      </c>
      <c r="Q217" s="97"/>
      <c r="R217" s="15">
        <f t="shared" si="17"/>
        <v>132851.25</v>
      </c>
      <c r="S217" s="15">
        <f t="shared" si="18"/>
        <v>132851.25</v>
      </c>
      <c r="T217" s="35"/>
      <c r="U217" s="15">
        <f t="shared" si="19"/>
        <v>139493.8125</v>
      </c>
      <c r="V217" s="15">
        <f t="shared" si="20"/>
        <v>139493.8125</v>
      </c>
      <c r="W217" s="97"/>
      <c r="X217" s="60"/>
    </row>
    <row r="218" spans="1:24" ht="12.75" x14ac:dyDescent="0.15">
      <c r="A218" s="158"/>
      <c r="B218" s="152"/>
      <c r="C218" s="159"/>
      <c r="D218" s="160"/>
      <c r="E218" s="157" t="s">
        <v>43</v>
      </c>
      <c r="F218" s="75"/>
      <c r="G218" s="75"/>
      <c r="H218" s="125"/>
      <c r="I218" s="192"/>
      <c r="J218" s="192"/>
      <c r="K218" s="192"/>
      <c r="L218" s="97"/>
      <c r="M218" s="97"/>
      <c r="N218" s="35"/>
      <c r="O218" s="35">
        <f t="shared" si="15"/>
        <v>0</v>
      </c>
      <c r="P218" s="21">
        <f t="shared" si="16"/>
        <v>0</v>
      </c>
      <c r="Q218" s="97"/>
      <c r="R218" s="15">
        <f t="shared" si="17"/>
        <v>0</v>
      </c>
      <c r="S218" s="15">
        <f t="shared" si="18"/>
        <v>0</v>
      </c>
      <c r="T218" s="35"/>
      <c r="U218" s="15">
        <f t="shared" si="19"/>
        <v>0</v>
      </c>
      <c r="V218" s="15">
        <f t="shared" si="20"/>
        <v>0</v>
      </c>
      <c r="W218" s="97"/>
      <c r="X218" s="60"/>
    </row>
    <row r="219" spans="1:24" ht="12.75" x14ac:dyDescent="0.15">
      <c r="A219" s="158">
        <v>2821</v>
      </c>
      <c r="B219" s="170" t="s">
        <v>143</v>
      </c>
      <c r="C219" s="163">
        <v>2</v>
      </c>
      <c r="D219" s="164">
        <v>1</v>
      </c>
      <c r="E219" s="157" t="s">
        <v>151</v>
      </c>
      <c r="F219" s="114">
        <v>0</v>
      </c>
      <c r="G219" s="114">
        <v>0</v>
      </c>
      <c r="H219" s="194">
        <v>0</v>
      </c>
      <c r="I219" s="192"/>
      <c r="J219" s="192"/>
      <c r="K219" s="192"/>
      <c r="L219" s="97"/>
      <c r="M219" s="97"/>
      <c r="N219" s="35"/>
      <c r="O219" s="35">
        <f t="shared" si="15"/>
        <v>0</v>
      </c>
      <c r="P219" s="21">
        <f t="shared" si="16"/>
        <v>0</v>
      </c>
      <c r="Q219" s="97"/>
      <c r="R219" s="15">
        <f t="shared" si="17"/>
        <v>0</v>
      </c>
      <c r="S219" s="15">
        <f t="shared" si="18"/>
        <v>0</v>
      </c>
      <c r="T219" s="35"/>
      <c r="U219" s="15">
        <f t="shared" si="19"/>
        <v>0</v>
      </c>
      <c r="V219" s="15">
        <f t="shared" si="20"/>
        <v>0</v>
      </c>
      <c r="W219" s="97"/>
      <c r="X219" s="60"/>
    </row>
    <row r="220" spans="1:24" ht="12.75" x14ac:dyDescent="0.15">
      <c r="A220" s="158">
        <v>2822</v>
      </c>
      <c r="B220" s="170" t="s">
        <v>143</v>
      </c>
      <c r="C220" s="163">
        <v>2</v>
      </c>
      <c r="D220" s="164">
        <v>2</v>
      </c>
      <c r="E220" s="157" t="s">
        <v>153</v>
      </c>
      <c r="F220" s="114">
        <v>0</v>
      </c>
      <c r="G220" s="114">
        <v>0</v>
      </c>
      <c r="H220" s="194">
        <v>0</v>
      </c>
      <c r="I220" s="192"/>
      <c r="J220" s="192"/>
      <c r="K220" s="192"/>
      <c r="L220" s="97"/>
      <c r="M220" s="97"/>
      <c r="N220" s="35"/>
      <c r="O220" s="35">
        <f t="shared" si="15"/>
        <v>0</v>
      </c>
      <c r="P220" s="21">
        <f t="shared" si="16"/>
        <v>0</v>
      </c>
      <c r="Q220" s="97"/>
      <c r="R220" s="15">
        <f t="shared" si="17"/>
        <v>0</v>
      </c>
      <c r="S220" s="15">
        <f t="shared" si="18"/>
        <v>0</v>
      </c>
      <c r="T220" s="35"/>
      <c r="U220" s="15">
        <f t="shared" si="19"/>
        <v>0</v>
      </c>
      <c r="V220" s="15">
        <f t="shared" si="20"/>
        <v>0</v>
      </c>
      <c r="W220" s="97"/>
      <c r="X220" s="60"/>
    </row>
    <row r="221" spans="1:24" ht="12.75" x14ac:dyDescent="0.15">
      <c r="A221" s="158">
        <v>2823</v>
      </c>
      <c r="B221" s="170" t="s">
        <v>143</v>
      </c>
      <c r="C221" s="163">
        <v>2</v>
      </c>
      <c r="D221" s="164">
        <v>3</v>
      </c>
      <c r="E221" s="157" t="s">
        <v>155</v>
      </c>
      <c r="F221" s="114">
        <v>79616900</v>
      </c>
      <c r="G221" s="114">
        <v>79616900</v>
      </c>
      <c r="H221" s="194">
        <v>0</v>
      </c>
      <c r="I221" s="192">
        <v>88000</v>
      </c>
      <c r="J221" s="192">
        <v>88000</v>
      </c>
      <c r="K221" s="192"/>
      <c r="L221" s="97">
        <f>I221+I221*5%</f>
        <v>92400</v>
      </c>
      <c r="M221" s="97">
        <f>J221+J221*5%</f>
        <v>92400</v>
      </c>
      <c r="N221" s="35"/>
      <c r="O221" s="35">
        <f t="shared" si="15"/>
        <v>4400</v>
      </c>
      <c r="P221" s="21">
        <f t="shared" si="16"/>
        <v>4400</v>
      </c>
      <c r="Q221" s="97"/>
      <c r="R221" s="15">
        <f t="shared" si="17"/>
        <v>97020</v>
      </c>
      <c r="S221" s="15">
        <f t="shared" si="18"/>
        <v>97020</v>
      </c>
      <c r="T221" s="35"/>
      <c r="U221" s="15">
        <f t="shared" si="19"/>
        <v>101871</v>
      </c>
      <c r="V221" s="15">
        <f t="shared" si="20"/>
        <v>101871</v>
      </c>
      <c r="W221" s="97"/>
      <c r="X221" s="60"/>
    </row>
    <row r="222" spans="1:24" ht="12.75" x14ac:dyDescent="0.15">
      <c r="A222" s="158">
        <v>2824</v>
      </c>
      <c r="B222" s="170" t="s">
        <v>143</v>
      </c>
      <c r="C222" s="163">
        <v>2</v>
      </c>
      <c r="D222" s="164">
        <v>4</v>
      </c>
      <c r="E222" s="157" t="s">
        <v>157</v>
      </c>
      <c r="F222" s="114">
        <v>26981794.100000001</v>
      </c>
      <c r="G222" s="114">
        <v>26981794.100000001</v>
      </c>
      <c r="H222" s="194">
        <v>0</v>
      </c>
      <c r="I222" s="192">
        <v>32500</v>
      </c>
      <c r="J222" s="192">
        <v>32500</v>
      </c>
      <c r="K222" s="192"/>
      <c r="L222" s="97">
        <f>J222+J222*5%</f>
        <v>34125</v>
      </c>
      <c r="M222" s="97">
        <f>J222+J222*5%</f>
        <v>34125</v>
      </c>
      <c r="N222" s="35"/>
      <c r="O222" s="35">
        <f t="shared" si="15"/>
        <v>1625</v>
      </c>
      <c r="P222" s="21">
        <f t="shared" si="16"/>
        <v>1625</v>
      </c>
      <c r="Q222" s="97"/>
      <c r="R222" s="15">
        <f t="shared" si="17"/>
        <v>35831.25</v>
      </c>
      <c r="S222" s="15">
        <f t="shared" si="18"/>
        <v>35831.25</v>
      </c>
      <c r="T222" s="35"/>
      <c r="U222" s="15">
        <f t="shared" si="19"/>
        <v>37622.8125</v>
      </c>
      <c r="V222" s="15">
        <f t="shared" si="20"/>
        <v>37622.8125</v>
      </c>
      <c r="W222" s="97"/>
      <c r="X222" s="60"/>
    </row>
    <row r="223" spans="1:24" ht="12.75" x14ac:dyDescent="0.15">
      <c r="A223" s="158">
        <v>2825</v>
      </c>
      <c r="B223" s="170" t="s">
        <v>143</v>
      </c>
      <c r="C223" s="163">
        <v>2</v>
      </c>
      <c r="D223" s="164">
        <v>5</v>
      </c>
      <c r="E223" s="157" t="s">
        <v>159</v>
      </c>
      <c r="F223" s="114">
        <v>0</v>
      </c>
      <c r="G223" s="114">
        <v>0</v>
      </c>
      <c r="H223" s="194">
        <v>0</v>
      </c>
      <c r="I223" s="192"/>
      <c r="J223" s="192"/>
      <c r="K223" s="192"/>
      <c r="L223" s="97"/>
      <c r="M223" s="97"/>
      <c r="N223" s="35"/>
      <c r="O223" s="35">
        <f t="shared" si="15"/>
        <v>0</v>
      </c>
      <c r="P223" s="21">
        <f t="shared" si="16"/>
        <v>0</v>
      </c>
      <c r="Q223" s="97"/>
      <c r="R223" s="15">
        <f t="shared" si="17"/>
        <v>0</v>
      </c>
      <c r="S223" s="15">
        <f t="shared" si="18"/>
        <v>0</v>
      </c>
      <c r="T223" s="35"/>
      <c r="U223" s="15">
        <f t="shared" si="19"/>
        <v>0</v>
      </c>
      <c r="V223" s="15">
        <f t="shared" si="20"/>
        <v>0</v>
      </c>
      <c r="W223" s="97"/>
      <c r="X223" s="60"/>
    </row>
    <row r="224" spans="1:24" ht="12.75" x14ac:dyDescent="0.15">
      <c r="A224" s="158">
        <v>2826</v>
      </c>
      <c r="B224" s="170" t="s">
        <v>143</v>
      </c>
      <c r="C224" s="163">
        <v>2</v>
      </c>
      <c r="D224" s="164">
        <v>6</v>
      </c>
      <c r="E224" s="157" t="s">
        <v>729</v>
      </c>
      <c r="F224" s="114">
        <v>0</v>
      </c>
      <c r="G224" s="114">
        <v>0</v>
      </c>
      <c r="H224" s="194">
        <v>0</v>
      </c>
      <c r="I224" s="192"/>
      <c r="J224" s="192"/>
      <c r="K224" s="192"/>
      <c r="L224" s="97"/>
      <c r="M224" s="97"/>
      <c r="N224" s="35"/>
      <c r="O224" s="35">
        <f t="shared" si="15"/>
        <v>0</v>
      </c>
      <c r="P224" s="21">
        <f t="shared" si="16"/>
        <v>0</v>
      </c>
      <c r="Q224" s="97"/>
      <c r="R224" s="15">
        <f t="shared" si="17"/>
        <v>0</v>
      </c>
      <c r="S224" s="15">
        <f t="shared" si="18"/>
        <v>0</v>
      </c>
      <c r="T224" s="35"/>
      <c r="U224" s="15">
        <f t="shared" si="19"/>
        <v>0</v>
      </c>
      <c r="V224" s="15">
        <f t="shared" si="20"/>
        <v>0</v>
      </c>
      <c r="W224" s="97"/>
      <c r="X224" s="60"/>
    </row>
    <row r="225" spans="1:24" ht="25.5" x14ac:dyDescent="0.15">
      <c r="A225" s="158">
        <v>2827</v>
      </c>
      <c r="B225" s="170" t="s">
        <v>143</v>
      </c>
      <c r="C225" s="163">
        <v>2</v>
      </c>
      <c r="D225" s="164">
        <v>7</v>
      </c>
      <c r="E225" s="157" t="s">
        <v>730</v>
      </c>
      <c r="F225" s="114">
        <v>0</v>
      </c>
      <c r="G225" s="114">
        <v>0</v>
      </c>
      <c r="H225" s="194">
        <v>0</v>
      </c>
      <c r="I225" s="192"/>
      <c r="J225" s="192"/>
      <c r="K225" s="192"/>
      <c r="L225" s="97"/>
      <c r="M225" s="97"/>
      <c r="N225" s="35"/>
      <c r="O225" s="35">
        <f t="shared" ref="O225:O288" si="21">M225-J225</f>
        <v>0</v>
      </c>
      <c r="P225" s="21">
        <f t="shared" si="16"/>
        <v>0</v>
      </c>
      <c r="Q225" s="97"/>
      <c r="R225" s="15">
        <f t="shared" si="17"/>
        <v>0</v>
      </c>
      <c r="S225" s="15">
        <f t="shared" si="18"/>
        <v>0</v>
      </c>
      <c r="T225" s="35"/>
      <c r="U225" s="15">
        <f t="shared" si="19"/>
        <v>0</v>
      </c>
      <c r="V225" s="15">
        <f t="shared" si="20"/>
        <v>0</v>
      </c>
      <c r="W225" s="97"/>
      <c r="X225" s="60"/>
    </row>
    <row r="226" spans="1:24" ht="38.25" x14ac:dyDescent="0.15">
      <c r="A226" s="158">
        <v>2830</v>
      </c>
      <c r="B226" s="168" t="s">
        <v>143</v>
      </c>
      <c r="C226" s="159">
        <v>3</v>
      </c>
      <c r="D226" s="160">
        <v>0</v>
      </c>
      <c r="E226" s="161" t="s">
        <v>731</v>
      </c>
      <c r="F226" s="114">
        <v>0</v>
      </c>
      <c r="G226" s="114">
        <v>0</v>
      </c>
      <c r="H226" s="194">
        <v>0</v>
      </c>
      <c r="I226" s="192"/>
      <c r="J226" s="192"/>
      <c r="K226" s="192"/>
      <c r="L226" s="97"/>
      <c r="M226" s="97"/>
      <c r="N226" s="35"/>
      <c r="O226" s="35">
        <f t="shared" si="21"/>
        <v>0</v>
      </c>
      <c r="P226" s="21">
        <f t="shared" si="16"/>
        <v>0</v>
      </c>
      <c r="Q226" s="97"/>
      <c r="R226" s="15">
        <f t="shared" si="17"/>
        <v>0</v>
      </c>
      <c r="S226" s="15">
        <f t="shared" si="18"/>
        <v>0</v>
      </c>
      <c r="T226" s="35"/>
      <c r="U226" s="15">
        <f t="shared" si="19"/>
        <v>0</v>
      </c>
      <c r="V226" s="15">
        <f t="shared" si="20"/>
        <v>0</v>
      </c>
      <c r="W226" s="97"/>
      <c r="X226" s="60"/>
    </row>
    <row r="227" spans="1:24" ht="12.75" x14ac:dyDescent="0.15">
      <c r="A227" s="158"/>
      <c r="B227" s="152"/>
      <c r="C227" s="159"/>
      <c r="D227" s="160"/>
      <c r="E227" s="157" t="s">
        <v>43</v>
      </c>
      <c r="F227" s="75"/>
      <c r="G227" s="75"/>
      <c r="H227" s="125"/>
      <c r="I227" s="192"/>
      <c r="J227" s="192"/>
      <c r="K227" s="192"/>
      <c r="L227" s="97"/>
      <c r="M227" s="97"/>
      <c r="N227" s="35"/>
      <c r="O227" s="35">
        <f t="shared" si="21"/>
        <v>0</v>
      </c>
      <c r="P227" s="21">
        <f t="shared" si="16"/>
        <v>0</v>
      </c>
      <c r="Q227" s="97"/>
      <c r="R227" s="15">
        <f t="shared" si="17"/>
        <v>0</v>
      </c>
      <c r="S227" s="15">
        <f t="shared" si="18"/>
        <v>0</v>
      </c>
      <c r="T227" s="35"/>
      <c r="U227" s="15">
        <f t="shared" si="19"/>
        <v>0</v>
      </c>
      <c r="V227" s="15">
        <f t="shared" si="20"/>
        <v>0</v>
      </c>
      <c r="W227" s="97"/>
      <c r="X227" s="60"/>
    </row>
    <row r="228" spans="1:24" ht="12.75" x14ac:dyDescent="0.15">
      <c r="A228" s="158">
        <v>2831</v>
      </c>
      <c r="B228" s="170" t="s">
        <v>143</v>
      </c>
      <c r="C228" s="163">
        <v>3</v>
      </c>
      <c r="D228" s="164">
        <v>1</v>
      </c>
      <c r="E228" s="157" t="s">
        <v>732</v>
      </c>
      <c r="F228" s="114">
        <v>0</v>
      </c>
      <c r="G228" s="114">
        <v>0</v>
      </c>
      <c r="H228" s="194">
        <v>0</v>
      </c>
      <c r="I228" s="192"/>
      <c r="J228" s="192"/>
      <c r="K228" s="192"/>
      <c r="L228" s="97"/>
      <c r="M228" s="97"/>
      <c r="N228" s="35"/>
      <c r="O228" s="35">
        <f t="shared" si="21"/>
        <v>0</v>
      </c>
      <c r="P228" s="21">
        <f t="shared" si="16"/>
        <v>0</v>
      </c>
      <c r="Q228" s="97"/>
      <c r="R228" s="15">
        <f t="shared" si="17"/>
        <v>0</v>
      </c>
      <c r="S228" s="15">
        <f t="shared" si="18"/>
        <v>0</v>
      </c>
      <c r="T228" s="35"/>
      <c r="U228" s="15">
        <f t="shared" si="19"/>
        <v>0</v>
      </c>
      <c r="V228" s="15">
        <f t="shared" si="20"/>
        <v>0</v>
      </c>
      <c r="W228" s="97"/>
      <c r="X228" s="60"/>
    </row>
    <row r="229" spans="1:24" ht="12.75" x14ac:dyDescent="0.15">
      <c r="A229" s="158">
        <v>2832</v>
      </c>
      <c r="B229" s="170" t="s">
        <v>143</v>
      </c>
      <c r="C229" s="163">
        <v>3</v>
      </c>
      <c r="D229" s="164">
        <v>2</v>
      </c>
      <c r="E229" s="157" t="s">
        <v>733</v>
      </c>
      <c r="F229" s="114">
        <v>0</v>
      </c>
      <c r="G229" s="114">
        <v>0</v>
      </c>
      <c r="H229" s="194">
        <v>0</v>
      </c>
      <c r="I229" s="192"/>
      <c r="J229" s="192"/>
      <c r="K229" s="192"/>
      <c r="L229" s="97"/>
      <c r="M229" s="97"/>
      <c r="N229" s="35"/>
      <c r="O229" s="35">
        <f t="shared" si="21"/>
        <v>0</v>
      </c>
      <c r="P229" s="21">
        <f t="shared" si="16"/>
        <v>0</v>
      </c>
      <c r="Q229" s="97"/>
      <c r="R229" s="15">
        <f t="shared" si="17"/>
        <v>0</v>
      </c>
      <c r="S229" s="15">
        <f t="shared" si="18"/>
        <v>0</v>
      </c>
      <c r="T229" s="35"/>
      <c r="U229" s="15">
        <f t="shared" si="19"/>
        <v>0</v>
      </c>
      <c r="V229" s="15">
        <f t="shared" si="20"/>
        <v>0</v>
      </c>
      <c r="W229" s="97"/>
      <c r="X229" s="60"/>
    </row>
    <row r="230" spans="1:24" ht="12.75" x14ac:dyDescent="0.15">
      <c r="A230" s="158">
        <v>2833</v>
      </c>
      <c r="B230" s="170" t="s">
        <v>143</v>
      </c>
      <c r="C230" s="163">
        <v>3</v>
      </c>
      <c r="D230" s="164">
        <v>3</v>
      </c>
      <c r="E230" s="157" t="s">
        <v>734</v>
      </c>
      <c r="F230" s="114">
        <v>0</v>
      </c>
      <c r="G230" s="114">
        <v>0</v>
      </c>
      <c r="H230" s="194">
        <v>0</v>
      </c>
      <c r="I230" s="192"/>
      <c r="J230" s="192"/>
      <c r="K230" s="192"/>
      <c r="L230" s="97"/>
      <c r="M230" s="97"/>
      <c r="N230" s="35"/>
      <c r="O230" s="35">
        <f t="shared" si="21"/>
        <v>0</v>
      </c>
      <c r="P230" s="21">
        <f t="shared" si="16"/>
        <v>0</v>
      </c>
      <c r="Q230" s="97"/>
      <c r="R230" s="15">
        <f t="shared" si="17"/>
        <v>0</v>
      </c>
      <c r="S230" s="15">
        <f t="shared" si="18"/>
        <v>0</v>
      </c>
      <c r="T230" s="35"/>
      <c r="U230" s="15">
        <f t="shared" si="19"/>
        <v>0</v>
      </c>
      <c r="V230" s="15">
        <f t="shared" si="20"/>
        <v>0</v>
      </c>
      <c r="W230" s="97"/>
      <c r="X230" s="60"/>
    </row>
    <row r="231" spans="1:24" ht="25.5" x14ac:dyDescent="0.15">
      <c r="A231" s="158">
        <v>2840</v>
      </c>
      <c r="B231" s="168" t="s">
        <v>143</v>
      </c>
      <c r="C231" s="159">
        <v>4</v>
      </c>
      <c r="D231" s="160">
        <v>0</v>
      </c>
      <c r="E231" s="161" t="s">
        <v>167</v>
      </c>
      <c r="F231" s="114">
        <v>0</v>
      </c>
      <c r="G231" s="114">
        <v>0</v>
      </c>
      <c r="H231" s="194">
        <v>0</v>
      </c>
      <c r="I231" s="192"/>
      <c r="J231" s="192"/>
      <c r="K231" s="192"/>
      <c r="L231" s="97"/>
      <c r="M231" s="97"/>
      <c r="N231" s="35"/>
      <c r="O231" s="35">
        <f t="shared" si="21"/>
        <v>0</v>
      </c>
      <c r="P231" s="21">
        <f t="shared" si="16"/>
        <v>0</v>
      </c>
      <c r="Q231" s="97"/>
      <c r="R231" s="15">
        <f t="shared" si="17"/>
        <v>0</v>
      </c>
      <c r="S231" s="15">
        <f t="shared" si="18"/>
        <v>0</v>
      </c>
      <c r="T231" s="35"/>
      <c r="U231" s="15">
        <f t="shared" si="19"/>
        <v>0</v>
      </c>
      <c r="V231" s="15">
        <f t="shared" si="20"/>
        <v>0</v>
      </c>
      <c r="W231" s="97"/>
      <c r="X231" s="60"/>
    </row>
    <row r="232" spans="1:24" ht="12.75" x14ac:dyDescent="0.15">
      <c r="A232" s="158"/>
      <c r="B232" s="152"/>
      <c r="C232" s="159"/>
      <c r="D232" s="160"/>
      <c r="E232" s="157" t="s">
        <v>43</v>
      </c>
      <c r="F232" s="75"/>
      <c r="G232" s="75"/>
      <c r="H232" s="125"/>
      <c r="I232" s="192"/>
      <c r="J232" s="192"/>
      <c r="K232" s="192"/>
      <c r="L232" s="97"/>
      <c r="M232" s="97"/>
      <c r="N232" s="35"/>
      <c r="O232" s="35">
        <f t="shared" si="21"/>
        <v>0</v>
      </c>
      <c r="P232" s="21">
        <f t="shared" si="16"/>
        <v>0</v>
      </c>
      <c r="Q232" s="97"/>
      <c r="R232" s="15">
        <f t="shared" si="17"/>
        <v>0</v>
      </c>
      <c r="S232" s="15">
        <f t="shared" si="18"/>
        <v>0</v>
      </c>
      <c r="T232" s="35"/>
      <c r="U232" s="15">
        <f t="shared" si="19"/>
        <v>0</v>
      </c>
      <c r="V232" s="15">
        <f t="shared" si="20"/>
        <v>0</v>
      </c>
      <c r="W232" s="97"/>
      <c r="X232" s="60"/>
    </row>
    <row r="233" spans="1:24" ht="12.75" x14ac:dyDescent="0.15">
      <c r="A233" s="158">
        <v>2841</v>
      </c>
      <c r="B233" s="170" t="s">
        <v>143</v>
      </c>
      <c r="C233" s="163">
        <v>4</v>
      </c>
      <c r="D233" s="164">
        <v>1</v>
      </c>
      <c r="E233" s="157" t="s">
        <v>165</v>
      </c>
      <c r="F233" s="114">
        <v>0</v>
      </c>
      <c r="G233" s="114">
        <v>0</v>
      </c>
      <c r="H233" s="194">
        <v>0</v>
      </c>
      <c r="I233" s="192"/>
      <c r="J233" s="192"/>
      <c r="K233" s="192"/>
      <c r="L233" s="97"/>
      <c r="M233" s="97"/>
      <c r="N233" s="35"/>
      <c r="O233" s="35">
        <f t="shared" si="21"/>
        <v>0</v>
      </c>
      <c r="P233" s="21">
        <f t="shared" si="16"/>
        <v>0</v>
      </c>
      <c r="Q233" s="97"/>
      <c r="R233" s="15">
        <f t="shared" si="17"/>
        <v>0</v>
      </c>
      <c r="S233" s="15">
        <f t="shared" si="18"/>
        <v>0</v>
      </c>
      <c r="T233" s="35"/>
      <c r="U233" s="15">
        <f t="shared" si="19"/>
        <v>0</v>
      </c>
      <c r="V233" s="15">
        <f t="shared" si="20"/>
        <v>0</v>
      </c>
      <c r="W233" s="97"/>
      <c r="X233" s="60"/>
    </row>
    <row r="234" spans="1:24" ht="38.25" x14ac:dyDescent="0.15">
      <c r="A234" s="158">
        <v>2842</v>
      </c>
      <c r="B234" s="170" t="s">
        <v>143</v>
      </c>
      <c r="C234" s="163">
        <v>4</v>
      </c>
      <c r="D234" s="164">
        <v>2</v>
      </c>
      <c r="E234" s="157" t="s">
        <v>735</v>
      </c>
      <c r="F234" s="114">
        <v>0</v>
      </c>
      <c r="G234" s="114">
        <v>0</v>
      </c>
      <c r="H234" s="194">
        <v>0</v>
      </c>
      <c r="I234" s="192"/>
      <c r="J234" s="192"/>
      <c r="K234" s="192"/>
      <c r="L234" s="97"/>
      <c r="M234" s="97"/>
      <c r="N234" s="35"/>
      <c r="O234" s="35">
        <f t="shared" si="21"/>
        <v>0</v>
      </c>
      <c r="P234" s="21">
        <f t="shared" si="16"/>
        <v>0</v>
      </c>
      <c r="Q234" s="97"/>
      <c r="R234" s="15">
        <f t="shared" si="17"/>
        <v>0</v>
      </c>
      <c r="S234" s="15">
        <f t="shared" si="18"/>
        <v>0</v>
      </c>
      <c r="T234" s="35"/>
      <c r="U234" s="15">
        <f t="shared" si="19"/>
        <v>0</v>
      </c>
      <c r="V234" s="15">
        <f t="shared" si="20"/>
        <v>0</v>
      </c>
      <c r="W234" s="97"/>
      <c r="X234" s="60"/>
    </row>
    <row r="235" spans="1:24" ht="25.5" x14ac:dyDescent="0.15">
      <c r="A235" s="158">
        <v>2843</v>
      </c>
      <c r="B235" s="170" t="s">
        <v>143</v>
      </c>
      <c r="C235" s="163">
        <v>4</v>
      </c>
      <c r="D235" s="164">
        <v>3</v>
      </c>
      <c r="E235" s="157" t="s">
        <v>167</v>
      </c>
      <c r="F235" s="114">
        <v>0</v>
      </c>
      <c r="G235" s="114">
        <v>0</v>
      </c>
      <c r="H235" s="194">
        <v>0</v>
      </c>
      <c r="I235" s="192"/>
      <c r="J235" s="192"/>
      <c r="K235" s="192"/>
      <c r="L235" s="97"/>
      <c r="M235" s="97"/>
      <c r="N235" s="35"/>
      <c r="O235" s="35">
        <f t="shared" si="21"/>
        <v>0</v>
      </c>
      <c r="P235" s="21">
        <f t="shared" si="16"/>
        <v>0</v>
      </c>
      <c r="Q235" s="97"/>
      <c r="R235" s="15">
        <f t="shared" si="17"/>
        <v>0</v>
      </c>
      <c r="S235" s="15">
        <f t="shared" si="18"/>
        <v>0</v>
      </c>
      <c r="T235" s="35"/>
      <c r="U235" s="15">
        <f t="shared" si="19"/>
        <v>0</v>
      </c>
      <c r="V235" s="15">
        <f t="shared" si="20"/>
        <v>0</v>
      </c>
      <c r="W235" s="97"/>
      <c r="X235" s="60"/>
    </row>
    <row r="236" spans="1:24" ht="38.25" x14ac:dyDescent="0.15">
      <c r="A236" s="158">
        <v>2850</v>
      </c>
      <c r="B236" s="168" t="s">
        <v>143</v>
      </c>
      <c r="C236" s="159">
        <v>5</v>
      </c>
      <c r="D236" s="160">
        <v>0</v>
      </c>
      <c r="E236" s="171" t="s">
        <v>736</v>
      </c>
      <c r="F236" s="114">
        <v>0</v>
      </c>
      <c r="G236" s="114">
        <v>0</v>
      </c>
      <c r="H236" s="194">
        <v>0</v>
      </c>
      <c r="I236" s="192"/>
      <c r="J236" s="192"/>
      <c r="K236" s="192"/>
      <c r="L236" s="97"/>
      <c r="M236" s="97"/>
      <c r="N236" s="35"/>
      <c r="O236" s="35">
        <f t="shared" si="21"/>
        <v>0</v>
      </c>
      <c r="P236" s="21">
        <f t="shared" si="16"/>
        <v>0</v>
      </c>
      <c r="Q236" s="97"/>
      <c r="R236" s="15">
        <f t="shared" si="17"/>
        <v>0</v>
      </c>
      <c r="S236" s="15">
        <f t="shared" si="18"/>
        <v>0</v>
      </c>
      <c r="T236" s="35"/>
      <c r="U236" s="15">
        <f t="shared" si="19"/>
        <v>0</v>
      </c>
      <c r="V236" s="15">
        <f t="shared" si="20"/>
        <v>0</v>
      </c>
      <c r="W236" s="97"/>
      <c r="X236" s="60"/>
    </row>
    <row r="237" spans="1:24" ht="12.75" x14ac:dyDescent="0.15">
      <c r="A237" s="158"/>
      <c r="B237" s="152"/>
      <c r="C237" s="159"/>
      <c r="D237" s="160"/>
      <c r="E237" s="157" t="s">
        <v>43</v>
      </c>
      <c r="F237" s="75"/>
      <c r="G237" s="75"/>
      <c r="H237" s="125"/>
      <c r="I237" s="192"/>
      <c r="J237" s="192"/>
      <c r="K237" s="192"/>
      <c r="L237" s="97"/>
      <c r="M237" s="97"/>
      <c r="N237" s="35"/>
      <c r="O237" s="35">
        <f t="shared" si="21"/>
        <v>0</v>
      </c>
      <c r="P237" s="21">
        <f t="shared" si="16"/>
        <v>0</v>
      </c>
      <c r="Q237" s="97"/>
      <c r="R237" s="15">
        <f t="shared" si="17"/>
        <v>0</v>
      </c>
      <c r="S237" s="15">
        <f t="shared" si="18"/>
        <v>0</v>
      </c>
      <c r="T237" s="35"/>
      <c r="U237" s="15">
        <f t="shared" si="19"/>
        <v>0</v>
      </c>
      <c r="V237" s="15">
        <f t="shared" si="20"/>
        <v>0</v>
      </c>
      <c r="W237" s="97"/>
      <c r="X237" s="60"/>
    </row>
    <row r="238" spans="1:24" ht="38.25" x14ac:dyDescent="0.15">
      <c r="A238" s="158">
        <v>2851</v>
      </c>
      <c r="B238" s="168" t="s">
        <v>143</v>
      </c>
      <c r="C238" s="159">
        <v>5</v>
      </c>
      <c r="D238" s="160">
        <v>1</v>
      </c>
      <c r="E238" s="172" t="s">
        <v>736</v>
      </c>
      <c r="F238" s="114">
        <v>0</v>
      </c>
      <c r="G238" s="114">
        <v>0</v>
      </c>
      <c r="H238" s="194">
        <v>0</v>
      </c>
      <c r="I238" s="192"/>
      <c r="J238" s="192"/>
      <c r="K238" s="192"/>
      <c r="L238" s="97"/>
      <c r="M238" s="97"/>
      <c r="N238" s="35"/>
      <c r="O238" s="35">
        <f t="shared" si="21"/>
        <v>0</v>
      </c>
      <c r="P238" s="21">
        <f t="shared" si="16"/>
        <v>0</v>
      </c>
      <c r="Q238" s="97"/>
      <c r="R238" s="15">
        <f t="shared" si="17"/>
        <v>0</v>
      </c>
      <c r="S238" s="15">
        <f t="shared" si="18"/>
        <v>0</v>
      </c>
      <c r="T238" s="35"/>
      <c r="U238" s="15">
        <f t="shared" si="19"/>
        <v>0</v>
      </c>
      <c r="V238" s="15">
        <f t="shared" si="20"/>
        <v>0</v>
      </c>
      <c r="W238" s="97"/>
      <c r="X238" s="60"/>
    </row>
    <row r="239" spans="1:24" ht="25.5" x14ac:dyDescent="0.15">
      <c r="A239" s="158">
        <v>2860</v>
      </c>
      <c r="B239" s="168" t="s">
        <v>143</v>
      </c>
      <c r="C239" s="159">
        <v>6</v>
      </c>
      <c r="D239" s="160">
        <v>0</v>
      </c>
      <c r="E239" s="171" t="s">
        <v>737</v>
      </c>
      <c r="F239" s="114">
        <v>0</v>
      </c>
      <c r="G239" s="114">
        <v>0</v>
      </c>
      <c r="H239" s="194">
        <v>0</v>
      </c>
      <c r="I239" s="192"/>
      <c r="J239" s="192"/>
      <c r="K239" s="192"/>
      <c r="L239" s="97"/>
      <c r="M239" s="97"/>
      <c r="N239" s="35"/>
      <c r="O239" s="35">
        <f t="shared" si="21"/>
        <v>0</v>
      </c>
      <c r="P239" s="21">
        <f t="shared" ref="P239:P302" si="22">M239-J239</f>
        <v>0</v>
      </c>
      <c r="Q239" s="97"/>
      <c r="R239" s="15">
        <f t="shared" si="17"/>
        <v>0</v>
      </c>
      <c r="S239" s="15">
        <f t="shared" si="18"/>
        <v>0</v>
      </c>
      <c r="T239" s="35"/>
      <c r="U239" s="15">
        <f t="shared" si="19"/>
        <v>0</v>
      </c>
      <c r="V239" s="15">
        <f t="shared" si="20"/>
        <v>0</v>
      </c>
      <c r="W239" s="97"/>
      <c r="X239" s="60"/>
    </row>
    <row r="240" spans="1:24" ht="12.75" x14ac:dyDescent="0.15">
      <c r="A240" s="158"/>
      <c r="B240" s="152"/>
      <c r="C240" s="159"/>
      <c r="D240" s="160"/>
      <c r="E240" s="157" t="s">
        <v>43</v>
      </c>
      <c r="F240" s="75"/>
      <c r="G240" s="75"/>
      <c r="H240" s="125"/>
      <c r="I240" s="192"/>
      <c r="J240" s="192"/>
      <c r="K240" s="192"/>
      <c r="L240" s="97"/>
      <c r="M240" s="97"/>
      <c r="N240" s="35"/>
      <c r="O240" s="35">
        <f t="shared" si="21"/>
        <v>0</v>
      </c>
      <c r="P240" s="21">
        <f t="shared" si="22"/>
        <v>0</v>
      </c>
      <c r="Q240" s="97"/>
      <c r="R240" s="15">
        <f t="shared" si="17"/>
        <v>0</v>
      </c>
      <c r="S240" s="15">
        <f t="shared" si="18"/>
        <v>0</v>
      </c>
      <c r="T240" s="35"/>
      <c r="U240" s="15">
        <f t="shared" si="19"/>
        <v>0</v>
      </c>
      <c r="V240" s="15">
        <f t="shared" si="20"/>
        <v>0</v>
      </c>
      <c r="W240" s="97"/>
      <c r="X240" s="60"/>
    </row>
    <row r="241" spans="1:24" ht="25.5" x14ac:dyDescent="0.15">
      <c r="A241" s="158">
        <v>2861</v>
      </c>
      <c r="B241" s="170" t="s">
        <v>143</v>
      </c>
      <c r="C241" s="163">
        <v>6</v>
      </c>
      <c r="D241" s="164">
        <v>1</v>
      </c>
      <c r="E241" s="172" t="s">
        <v>737</v>
      </c>
      <c r="F241" s="114">
        <v>0</v>
      </c>
      <c r="G241" s="114">
        <v>0</v>
      </c>
      <c r="H241" s="194">
        <v>0</v>
      </c>
      <c r="I241" s="192"/>
      <c r="J241" s="192"/>
      <c r="K241" s="192"/>
      <c r="L241" s="97"/>
      <c r="M241" s="97"/>
      <c r="N241" s="35"/>
      <c r="O241" s="35">
        <f t="shared" si="21"/>
        <v>0</v>
      </c>
      <c r="P241" s="21">
        <f t="shared" si="22"/>
        <v>0</v>
      </c>
      <c r="Q241" s="97"/>
      <c r="R241" s="15">
        <f t="shared" si="17"/>
        <v>0</v>
      </c>
      <c r="S241" s="15">
        <f t="shared" si="18"/>
        <v>0</v>
      </c>
      <c r="T241" s="35"/>
      <c r="U241" s="15">
        <f t="shared" si="19"/>
        <v>0</v>
      </c>
      <c r="V241" s="15">
        <f t="shared" si="20"/>
        <v>0</v>
      </c>
      <c r="W241" s="97"/>
      <c r="X241" s="60"/>
    </row>
    <row r="242" spans="1:24" ht="38.25" x14ac:dyDescent="0.15">
      <c r="A242" s="167">
        <v>2900</v>
      </c>
      <c r="B242" s="168" t="s">
        <v>169</v>
      </c>
      <c r="C242" s="159">
        <v>0</v>
      </c>
      <c r="D242" s="160">
        <v>0</v>
      </c>
      <c r="E242" s="169" t="s">
        <v>738</v>
      </c>
      <c r="F242" s="114">
        <v>549725030</v>
      </c>
      <c r="G242" s="114">
        <v>549725030</v>
      </c>
      <c r="H242" s="194">
        <v>0</v>
      </c>
      <c r="I242" s="190">
        <f>I244+I260</f>
        <v>570000</v>
      </c>
      <c r="J242" s="190">
        <f>J244+J260</f>
        <v>570000</v>
      </c>
      <c r="K242" s="192"/>
      <c r="L242" s="202">
        <f>L244+L260</f>
        <v>598500</v>
      </c>
      <c r="M242" s="202">
        <f>M244+M260</f>
        <v>598500</v>
      </c>
      <c r="N242" s="35"/>
      <c r="O242" s="35">
        <f t="shared" si="21"/>
        <v>28500</v>
      </c>
      <c r="P242" s="21">
        <f t="shared" si="22"/>
        <v>28500</v>
      </c>
      <c r="Q242" s="97"/>
      <c r="R242" s="15">
        <f t="shared" si="17"/>
        <v>628425</v>
      </c>
      <c r="S242" s="15">
        <f t="shared" si="18"/>
        <v>628425</v>
      </c>
      <c r="T242" s="35"/>
      <c r="U242" s="15">
        <f t="shared" si="19"/>
        <v>659846.25</v>
      </c>
      <c r="V242" s="15">
        <f t="shared" si="20"/>
        <v>659846.25</v>
      </c>
      <c r="W242" s="97"/>
      <c r="X242" s="60"/>
    </row>
    <row r="243" spans="1:24" ht="12.75" x14ac:dyDescent="0.15">
      <c r="A243" s="156"/>
      <c r="B243" s="152"/>
      <c r="C243" s="153"/>
      <c r="D243" s="154"/>
      <c r="E243" s="157" t="s">
        <v>5</v>
      </c>
      <c r="F243" s="75"/>
      <c r="G243" s="75"/>
      <c r="H243" s="125"/>
      <c r="I243" s="192"/>
      <c r="J243" s="192"/>
      <c r="K243" s="192"/>
      <c r="L243" s="97"/>
      <c r="M243" s="97"/>
      <c r="N243" s="35"/>
      <c r="O243" s="35">
        <f t="shared" si="21"/>
        <v>0</v>
      </c>
      <c r="P243" s="21">
        <f t="shared" si="22"/>
        <v>0</v>
      </c>
      <c r="Q243" s="97"/>
      <c r="R243" s="15">
        <f t="shared" si="17"/>
        <v>0</v>
      </c>
      <c r="S243" s="15">
        <f t="shared" si="18"/>
        <v>0</v>
      </c>
      <c r="T243" s="35"/>
      <c r="U243" s="15">
        <f t="shared" si="19"/>
        <v>0</v>
      </c>
      <c r="V243" s="15">
        <f t="shared" si="20"/>
        <v>0</v>
      </c>
      <c r="W243" s="97"/>
      <c r="X243" s="60"/>
    </row>
    <row r="244" spans="1:24" ht="25.5" x14ac:dyDescent="0.15">
      <c r="A244" s="158">
        <v>2910</v>
      </c>
      <c r="B244" s="168" t="s">
        <v>169</v>
      </c>
      <c r="C244" s="159">
        <v>1</v>
      </c>
      <c r="D244" s="160">
        <v>0</v>
      </c>
      <c r="E244" s="161" t="s">
        <v>172</v>
      </c>
      <c r="F244" s="114">
        <v>364946830</v>
      </c>
      <c r="G244" s="114">
        <v>364946830</v>
      </c>
      <c r="H244" s="194">
        <v>0</v>
      </c>
      <c r="I244" s="190">
        <f>I246</f>
        <v>380000</v>
      </c>
      <c r="J244" s="190">
        <f>J246</f>
        <v>380000</v>
      </c>
      <c r="K244" s="192"/>
      <c r="L244" s="202">
        <f>L246</f>
        <v>399000</v>
      </c>
      <c r="M244" s="202">
        <f>M246</f>
        <v>399000</v>
      </c>
      <c r="N244" s="35"/>
      <c r="O244" s="35">
        <f t="shared" si="21"/>
        <v>19000</v>
      </c>
      <c r="P244" s="21">
        <f t="shared" si="22"/>
        <v>19000</v>
      </c>
      <c r="Q244" s="97"/>
      <c r="R244" s="15">
        <f t="shared" si="17"/>
        <v>418950</v>
      </c>
      <c r="S244" s="15">
        <f t="shared" si="18"/>
        <v>418950</v>
      </c>
      <c r="T244" s="35"/>
      <c r="U244" s="15">
        <f t="shared" si="19"/>
        <v>439897.5</v>
      </c>
      <c r="V244" s="15">
        <f t="shared" si="20"/>
        <v>439897.5</v>
      </c>
      <c r="W244" s="97"/>
      <c r="X244" s="60"/>
    </row>
    <row r="245" spans="1:24" ht="12.75" x14ac:dyDescent="0.15">
      <c r="A245" s="158"/>
      <c r="B245" s="152"/>
      <c r="C245" s="159"/>
      <c r="D245" s="160"/>
      <c r="E245" s="157" t="s">
        <v>43</v>
      </c>
      <c r="F245" s="75"/>
      <c r="G245" s="75"/>
      <c r="H245" s="125"/>
      <c r="I245" s="192"/>
      <c r="J245" s="192"/>
      <c r="K245" s="192"/>
      <c r="L245" s="97"/>
      <c r="M245" s="97"/>
      <c r="N245" s="35"/>
      <c r="O245" s="35">
        <f t="shared" si="21"/>
        <v>0</v>
      </c>
      <c r="P245" s="21">
        <f t="shared" si="22"/>
        <v>0</v>
      </c>
      <c r="Q245" s="97"/>
      <c r="R245" s="15">
        <f t="shared" si="17"/>
        <v>0</v>
      </c>
      <c r="S245" s="15">
        <f t="shared" si="18"/>
        <v>0</v>
      </c>
      <c r="T245" s="35"/>
      <c r="U245" s="15">
        <f t="shared" si="19"/>
        <v>0</v>
      </c>
      <c r="V245" s="15">
        <f t="shared" si="20"/>
        <v>0</v>
      </c>
      <c r="W245" s="97"/>
      <c r="X245" s="60"/>
    </row>
    <row r="246" spans="1:24" ht="12.75" x14ac:dyDescent="0.15">
      <c r="A246" s="158">
        <v>2911</v>
      </c>
      <c r="B246" s="170" t="s">
        <v>169</v>
      </c>
      <c r="C246" s="163">
        <v>1</v>
      </c>
      <c r="D246" s="164">
        <v>1</v>
      </c>
      <c r="E246" s="157" t="s">
        <v>739</v>
      </c>
      <c r="F246" s="114">
        <v>364946830</v>
      </c>
      <c r="G246" s="114">
        <v>364946830</v>
      </c>
      <c r="H246" s="194">
        <v>0</v>
      </c>
      <c r="I246" s="192">
        <v>380000</v>
      </c>
      <c r="J246" s="192">
        <v>380000</v>
      </c>
      <c r="K246" s="192"/>
      <c r="L246" s="97">
        <f>I246+I246*5%</f>
        <v>399000</v>
      </c>
      <c r="M246" s="97">
        <f>J246+J246*5%</f>
        <v>399000</v>
      </c>
      <c r="N246" s="35"/>
      <c r="O246" s="35">
        <f t="shared" si="21"/>
        <v>19000</v>
      </c>
      <c r="P246" s="21">
        <f t="shared" si="22"/>
        <v>19000</v>
      </c>
      <c r="Q246" s="97"/>
      <c r="R246" s="15">
        <f t="shared" si="17"/>
        <v>418950</v>
      </c>
      <c r="S246" s="15">
        <f t="shared" si="18"/>
        <v>418950</v>
      </c>
      <c r="T246" s="35"/>
      <c r="U246" s="15">
        <f t="shared" si="19"/>
        <v>439897.5</v>
      </c>
      <c r="V246" s="15">
        <f t="shared" si="20"/>
        <v>439897.5</v>
      </c>
      <c r="W246" s="97"/>
      <c r="X246" s="60"/>
    </row>
    <row r="247" spans="1:24" ht="12.75" x14ac:dyDescent="0.15">
      <c r="A247" s="158">
        <v>2912</v>
      </c>
      <c r="B247" s="170" t="s">
        <v>169</v>
      </c>
      <c r="C247" s="163">
        <v>1</v>
      </c>
      <c r="D247" s="164">
        <v>2</v>
      </c>
      <c r="E247" s="157" t="s">
        <v>740</v>
      </c>
      <c r="F247" s="114">
        <v>0</v>
      </c>
      <c r="G247" s="114">
        <v>0</v>
      </c>
      <c r="H247" s="194">
        <v>0</v>
      </c>
      <c r="I247" s="192"/>
      <c r="J247" s="192"/>
      <c r="K247" s="192"/>
      <c r="L247" s="97"/>
      <c r="M247" s="97"/>
      <c r="N247" s="35"/>
      <c r="O247" s="35">
        <f t="shared" si="21"/>
        <v>0</v>
      </c>
      <c r="P247" s="21">
        <f t="shared" si="22"/>
        <v>0</v>
      </c>
      <c r="Q247" s="97"/>
      <c r="R247" s="15">
        <f t="shared" si="17"/>
        <v>0</v>
      </c>
      <c r="S247" s="15">
        <f t="shared" si="18"/>
        <v>0</v>
      </c>
      <c r="T247" s="35"/>
      <c r="U247" s="15">
        <f t="shared" si="19"/>
        <v>0</v>
      </c>
      <c r="V247" s="15">
        <f t="shared" si="20"/>
        <v>0</v>
      </c>
      <c r="W247" s="97"/>
      <c r="X247" s="60"/>
    </row>
    <row r="248" spans="1:24" ht="12.75" x14ac:dyDescent="0.15">
      <c r="A248" s="158">
        <v>2920</v>
      </c>
      <c r="B248" s="168" t="s">
        <v>169</v>
      </c>
      <c r="C248" s="159">
        <v>2</v>
      </c>
      <c r="D248" s="160">
        <v>0</v>
      </c>
      <c r="E248" s="161" t="s">
        <v>178</v>
      </c>
      <c r="F248" s="114">
        <v>0</v>
      </c>
      <c r="G248" s="114">
        <v>0</v>
      </c>
      <c r="H248" s="194">
        <v>0</v>
      </c>
      <c r="I248" s="192"/>
      <c r="J248" s="192"/>
      <c r="K248" s="192"/>
      <c r="L248" s="97"/>
      <c r="M248" s="97"/>
      <c r="N248" s="35"/>
      <c r="O248" s="35">
        <f t="shared" si="21"/>
        <v>0</v>
      </c>
      <c r="P248" s="21">
        <f t="shared" si="22"/>
        <v>0</v>
      </c>
      <c r="Q248" s="97"/>
      <c r="R248" s="15">
        <f t="shared" si="17"/>
        <v>0</v>
      </c>
      <c r="S248" s="15">
        <f t="shared" si="18"/>
        <v>0</v>
      </c>
      <c r="T248" s="35"/>
      <c r="U248" s="15">
        <f t="shared" si="19"/>
        <v>0</v>
      </c>
      <c r="V248" s="15">
        <f t="shared" si="20"/>
        <v>0</v>
      </c>
      <c r="W248" s="97"/>
      <c r="X248" s="60"/>
    </row>
    <row r="249" spans="1:24" ht="12.75" x14ac:dyDescent="0.15">
      <c r="A249" s="158"/>
      <c r="B249" s="152"/>
      <c r="C249" s="159"/>
      <c r="D249" s="160"/>
      <c r="E249" s="157" t="s">
        <v>43</v>
      </c>
      <c r="F249" s="75"/>
      <c r="G249" s="75"/>
      <c r="H249" s="125"/>
      <c r="I249" s="192"/>
      <c r="J249" s="192"/>
      <c r="K249" s="192"/>
      <c r="L249" s="97"/>
      <c r="M249" s="97"/>
      <c r="N249" s="35"/>
      <c r="O249" s="35">
        <f t="shared" si="21"/>
        <v>0</v>
      </c>
      <c r="P249" s="21">
        <f t="shared" si="22"/>
        <v>0</v>
      </c>
      <c r="Q249" s="97"/>
      <c r="R249" s="15">
        <f t="shared" si="17"/>
        <v>0</v>
      </c>
      <c r="S249" s="15">
        <f t="shared" si="18"/>
        <v>0</v>
      </c>
      <c r="T249" s="35"/>
      <c r="U249" s="15">
        <f t="shared" si="19"/>
        <v>0</v>
      </c>
      <c r="V249" s="15">
        <f t="shared" si="20"/>
        <v>0</v>
      </c>
      <c r="W249" s="97"/>
      <c r="X249" s="60"/>
    </row>
    <row r="250" spans="1:24" ht="12.75" x14ac:dyDescent="0.15">
      <c r="A250" s="158">
        <v>2921</v>
      </c>
      <c r="B250" s="170" t="s">
        <v>169</v>
      </c>
      <c r="C250" s="163">
        <v>2</v>
      </c>
      <c r="D250" s="164">
        <v>1</v>
      </c>
      <c r="E250" s="157" t="s">
        <v>180</v>
      </c>
      <c r="F250" s="114">
        <v>0</v>
      </c>
      <c r="G250" s="114">
        <v>0</v>
      </c>
      <c r="H250" s="194">
        <v>0</v>
      </c>
      <c r="I250" s="192"/>
      <c r="J250" s="192"/>
      <c r="K250" s="192"/>
      <c r="L250" s="97"/>
      <c r="M250" s="97"/>
      <c r="N250" s="35"/>
      <c r="O250" s="35">
        <f t="shared" si="21"/>
        <v>0</v>
      </c>
      <c r="P250" s="21">
        <f t="shared" si="22"/>
        <v>0</v>
      </c>
      <c r="Q250" s="97"/>
      <c r="R250" s="15">
        <f t="shared" si="17"/>
        <v>0</v>
      </c>
      <c r="S250" s="15">
        <f t="shared" si="18"/>
        <v>0</v>
      </c>
      <c r="T250" s="35"/>
      <c r="U250" s="15">
        <f t="shared" si="19"/>
        <v>0</v>
      </c>
      <c r="V250" s="15">
        <f t="shared" si="20"/>
        <v>0</v>
      </c>
      <c r="W250" s="97"/>
      <c r="X250" s="60"/>
    </row>
    <row r="251" spans="1:24" ht="12.75" x14ac:dyDescent="0.15">
      <c r="A251" s="158">
        <v>2922</v>
      </c>
      <c r="B251" s="170" t="s">
        <v>169</v>
      </c>
      <c r="C251" s="163">
        <v>2</v>
      </c>
      <c r="D251" s="164">
        <v>2</v>
      </c>
      <c r="E251" s="157" t="s">
        <v>741</v>
      </c>
      <c r="F251" s="114">
        <v>0</v>
      </c>
      <c r="G251" s="114">
        <v>0</v>
      </c>
      <c r="H251" s="194">
        <v>0</v>
      </c>
      <c r="I251" s="192"/>
      <c r="J251" s="192"/>
      <c r="K251" s="192"/>
      <c r="L251" s="97"/>
      <c r="M251" s="97"/>
      <c r="N251" s="35"/>
      <c r="O251" s="35">
        <f t="shared" si="21"/>
        <v>0</v>
      </c>
      <c r="P251" s="21">
        <f t="shared" si="22"/>
        <v>0</v>
      </c>
      <c r="Q251" s="97"/>
      <c r="R251" s="15">
        <f t="shared" si="17"/>
        <v>0</v>
      </c>
      <c r="S251" s="15">
        <f t="shared" si="18"/>
        <v>0</v>
      </c>
      <c r="T251" s="35"/>
      <c r="U251" s="15">
        <f t="shared" si="19"/>
        <v>0</v>
      </c>
      <c r="V251" s="15">
        <f t="shared" si="20"/>
        <v>0</v>
      </c>
      <c r="W251" s="97"/>
      <c r="X251" s="60"/>
    </row>
    <row r="252" spans="1:24" ht="38.25" x14ac:dyDescent="0.15">
      <c r="A252" s="158">
        <v>2930</v>
      </c>
      <c r="B252" s="168" t="s">
        <v>169</v>
      </c>
      <c r="C252" s="159">
        <v>3</v>
      </c>
      <c r="D252" s="160">
        <v>0</v>
      </c>
      <c r="E252" s="161" t="s">
        <v>742</v>
      </c>
      <c r="F252" s="114">
        <v>0</v>
      </c>
      <c r="G252" s="114">
        <v>0</v>
      </c>
      <c r="H252" s="194">
        <v>0</v>
      </c>
      <c r="I252" s="192"/>
      <c r="J252" s="192"/>
      <c r="K252" s="192"/>
      <c r="L252" s="97"/>
      <c r="M252" s="97"/>
      <c r="N252" s="35"/>
      <c r="O252" s="35">
        <f t="shared" si="21"/>
        <v>0</v>
      </c>
      <c r="P252" s="21">
        <f t="shared" si="22"/>
        <v>0</v>
      </c>
      <c r="Q252" s="97"/>
      <c r="R252" s="15">
        <f t="shared" si="17"/>
        <v>0</v>
      </c>
      <c r="S252" s="15">
        <f t="shared" si="18"/>
        <v>0</v>
      </c>
      <c r="T252" s="35"/>
      <c r="U252" s="15">
        <f t="shared" si="19"/>
        <v>0</v>
      </c>
      <c r="V252" s="15">
        <f t="shared" si="20"/>
        <v>0</v>
      </c>
      <c r="W252" s="97"/>
      <c r="X252" s="60"/>
    </row>
    <row r="253" spans="1:24" ht="12.75" x14ac:dyDescent="0.15">
      <c r="A253" s="158"/>
      <c r="B253" s="152"/>
      <c r="C253" s="159"/>
      <c r="D253" s="160"/>
      <c r="E253" s="157" t="s">
        <v>43</v>
      </c>
      <c r="F253" s="75"/>
      <c r="G253" s="75"/>
      <c r="H253" s="125"/>
      <c r="I253" s="192"/>
      <c r="J253" s="192"/>
      <c r="K253" s="192"/>
      <c r="L253" s="97"/>
      <c r="M253" s="97"/>
      <c r="N253" s="35"/>
      <c r="O253" s="35">
        <f t="shared" si="21"/>
        <v>0</v>
      </c>
      <c r="P253" s="21">
        <f t="shared" si="22"/>
        <v>0</v>
      </c>
      <c r="Q253" s="97"/>
      <c r="R253" s="15">
        <f t="shared" si="17"/>
        <v>0</v>
      </c>
      <c r="S253" s="15">
        <f t="shared" si="18"/>
        <v>0</v>
      </c>
      <c r="T253" s="35"/>
      <c r="U253" s="15">
        <f t="shared" si="19"/>
        <v>0</v>
      </c>
      <c r="V253" s="15">
        <f t="shared" si="20"/>
        <v>0</v>
      </c>
      <c r="W253" s="97"/>
      <c r="X253" s="60"/>
    </row>
    <row r="254" spans="1:24" ht="25.5" x14ac:dyDescent="0.15">
      <c r="A254" s="158">
        <v>2931</v>
      </c>
      <c r="B254" s="170" t="s">
        <v>169</v>
      </c>
      <c r="C254" s="163">
        <v>3</v>
      </c>
      <c r="D254" s="164">
        <v>1</v>
      </c>
      <c r="E254" s="157" t="s">
        <v>743</v>
      </c>
      <c r="F254" s="114">
        <v>0</v>
      </c>
      <c r="G254" s="114">
        <v>0</v>
      </c>
      <c r="H254" s="194">
        <v>0</v>
      </c>
      <c r="I254" s="192"/>
      <c r="J254" s="192"/>
      <c r="K254" s="192"/>
      <c r="L254" s="97"/>
      <c r="M254" s="97"/>
      <c r="N254" s="35"/>
      <c r="O254" s="35">
        <f t="shared" si="21"/>
        <v>0</v>
      </c>
      <c r="P254" s="21">
        <f t="shared" si="22"/>
        <v>0</v>
      </c>
      <c r="Q254" s="97"/>
      <c r="R254" s="15">
        <f t="shared" si="17"/>
        <v>0</v>
      </c>
      <c r="S254" s="15">
        <f t="shared" si="18"/>
        <v>0</v>
      </c>
      <c r="T254" s="35"/>
      <c r="U254" s="15">
        <f t="shared" si="19"/>
        <v>0</v>
      </c>
      <c r="V254" s="15">
        <f t="shared" si="20"/>
        <v>0</v>
      </c>
      <c r="W254" s="97"/>
      <c r="X254" s="60"/>
    </row>
    <row r="255" spans="1:24" ht="12.75" x14ac:dyDescent="0.15">
      <c r="A255" s="158">
        <v>2932</v>
      </c>
      <c r="B255" s="170" t="s">
        <v>169</v>
      </c>
      <c r="C255" s="163">
        <v>3</v>
      </c>
      <c r="D255" s="164">
        <v>2</v>
      </c>
      <c r="E255" s="157" t="s">
        <v>744</v>
      </c>
      <c r="F255" s="114">
        <v>0</v>
      </c>
      <c r="G255" s="114">
        <v>0</v>
      </c>
      <c r="H255" s="194">
        <v>0</v>
      </c>
      <c r="I255" s="192"/>
      <c r="J255" s="192"/>
      <c r="K255" s="192"/>
      <c r="L255" s="97"/>
      <c r="M255" s="97"/>
      <c r="N255" s="35"/>
      <c r="O255" s="35">
        <f t="shared" si="21"/>
        <v>0</v>
      </c>
      <c r="P255" s="21">
        <f t="shared" si="22"/>
        <v>0</v>
      </c>
      <c r="Q255" s="97"/>
      <c r="R255" s="15">
        <f t="shared" si="17"/>
        <v>0</v>
      </c>
      <c r="S255" s="15">
        <f t="shared" si="18"/>
        <v>0</v>
      </c>
      <c r="T255" s="35"/>
      <c r="U255" s="15">
        <f t="shared" si="19"/>
        <v>0</v>
      </c>
      <c r="V255" s="15">
        <f t="shared" si="20"/>
        <v>0</v>
      </c>
      <c r="W255" s="97"/>
      <c r="X255" s="60"/>
    </row>
    <row r="256" spans="1:24" ht="12.75" x14ac:dyDescent="0.15">
      <c r="A256" s="158">
        <v>2940</v>
      </c>
      <c r="B256" s="168" t="s">
        <v>169</v>
      </c>
      <c r="C256" s="159">
        <v>4</v>
      </c>
      <c r="D256" s="160">
        <v>0</v>
      </c>
      <c r="E256" s="161" t="s">
        <v>745</v>
      </c>
      <c r="F256" s="114">
        <v>0</v>
      </c>
      <c r="G256" s="114">
        <v>0</v>
      </c>
      <c r="H256" s="194">
        <v>0</v>
      </c>
      <c r="I256" s="192"/>
      <c r="J256" s="192"/>
      <c r="K256" s="192"/>
      <c r="L256" s="97"/>
      <c r="M256" s="97"/>
      <c r="N256" s="35"/>
      <c r="O256" s="35">
        <f t="shared" si="21"/>
        <v>0</v>
      </c>
      <c r="P256" s="21">
        <f t="shared" si="22"/>
        <v>0</v>
      </c>
      <c r="Q256" s="97"/>
      <c r="R256" s="15">
        <f t="shared" si="17"/>
        <v>0</v>
      </c>
      <c r="S256" s="15">
        <f t="shared" si="18"/>
        <v>0</v>
      </c>
      <c r="T256" s="35"/>
      <c r="U256" s="15">
        <f t="shared" si="19"/>
        <v>0</v>
      </c>
      <c r="V256" s="15">
        <f t="shared" si="20"/>
        <v>0</v>
      </c>
      <c r="W256" s="97"/>
      <c r="X256" s="60"/>
    </row>
    <row r="257" spans="1:24" ht="12.75" x14ac:dyDescent="0.15">
      <c r="A257" s="158"/>
      <c r="B257" s="152"/>
      <c r="C257" s="159"/>
      <c r="D257" s="160"/>
      <c r="E257" s="157" t="s">
        <v>43</v>
      </c>
      <c r="F257" s="75"/>
      <c r="G257" s="75"/>
      <c r="H257" s="125"/>
      <c r="I257" s="192"/>
      <c r="J257" s="192"/>
      <c r="K257" s="192"/>
      <c r="L257" s="97"/>
      <c r="M257" s="97"/>
      <c r="N257" s="35"/>
      <c r="O257" s="35">
        <f t="shared" si="21"/>
        <v>0</v>
      </c>
      <c r="P257" s="21">
        <f t="shared" si="22"/>
        <v>0</v>
      </c>
      <c r="Q257" s="97"/>
      <c r="R257" s="15">
        <f t="shared" si="17"/>
        <v>0</v>
      </c>
      <c r="S257" s="15">
        <f t="shared" si="18"/>
        <v>0</v>
      </c>
      <c r="T257" s="35"/>
      <c r="U257" s="15">
        <f t="shared" si="19"/>
        <v>0</v>
      </c>
      <c r="V257" s="15">
        <f t="shared" si="20"/>
        <v>0</v>
      </c>
      <c r="W257" s="97"/>
      <c r="X257" s="60"/>
    </row>
    <row r="258" spans="1:24" ht="12.75" x14ac:dyDescent="0.15">
      <c r="A258" s="158">
        <v>2941</v>
      </c>
      <c r="B258" s="170" t="s">
        <v>169</v>
      </c>
      <c r="C258" s="163">
        <v>4</v>
      </c>
      <c r="D258" s="164">
        <v>1</v>
      </c>
      <c r="E258" s="157" t="s">
        <v>746</v>
      </c>
      <c r="F258" s="114">
        <v>0</v>
      </c>
      <c r="G258" s="114">
        <v>0</v>
      </c>
      <c r="H258" s="194">
        <v>0</v>
      </c>
      <c r="I258" s="192"/>
      <c r="J258" s="192"/>
      <c r="K258" s="192"/>
      <c r="L258" s="97"/>
      <c r="M258" s="97"/>
      <c r="N258" s="35"/>
      <c r="O258" s="35">
        <f t="shared" si="21"/>
        <v>0</v>
      </c>
      <c r="P258" s="21">
        <f t="shared" si="22"/>
        <v>0</v>
      </c>
      <c r="Q258" s="97"/>
      <c r="R258" s="15">
        <f t="shared" si="17"/>
        <v>0</v>
      </c>
      <c r="S258" s="15">
        <f t="shared" si="18"/>
        <v>0</v>
      </c>
      <c r="T258" s="35"/>
      <c r="U258" s="15">
        <f t="shared" si="19"/>
        <v>0</v>
      </c>
      <c r="V258" s="15">
        <f t="shared" si="20"/>
        <v>0</v>
      </c>
      <c r="W258" s="97"/>
      <c r="X258" s="60"/>
    </row>
    <row r="259" spans="1:24" ht="12.75" x14ac:dyDescent="0.15">
      <c r="A259" s="158">
        <v>2942</v>
      </c>
      <c r="B259" s="170" t="s">
        <v>169</v>
      </c>
      <c r="C259" s="163">
        <v>4</v>
      </c>
      <c r="D259" s="164">
        <v>2</v>
      </c>
      <c r="E259" s="157" t="s">
        <v>747</v>
      </c>
      <c r="F259" s="114">
        <v>0</v>
      </c>
      <c r="G259" s="114">
        <v>0</v>
      </c>
      <c r="H259" s="194">
        <v>0</v>
      </c>
      <c r="I259" s="192"/>
      <c r="J259" s="192"/>
      <c r="K259" s="192"/>
      <c r="L259" s="97"/>
      <c r="M259" s="97"/>
      <c r="N259" s="35"/>
      <c r="O259" s="35">
        <f t="shared" si="21"/>
        <v>0</v>
      </c>
      <c r="P259" s="21">
        <f t="shared" si="22"/>
        <v>0</v>
      </c>
      <c r="Q259" s="97"/>
      <c r="R259" s="15">
        <f t="shared" si="17"/>
        <v>0</v>
      </c>
      <c r="S259" s="15">
        <f t="shared" si="18"/>
        <v>0</v>
      </c>
      <c r="T259" s="35"/>
      <c r="U259" s="15">
        <f t="shared" si="19"/>
        <v>0</v>
      </c>
      <c r="V259" s="15">
        <f t="shared" si="20"/>
        <v>0</v>
      </c>
      <c r="W259" s="97"/>
      <c r="X259" s="60"/>
    </row>
    <row r="260" spans="1:24" ht="25.5" x14ac:dyDescent="0.15">
      <c r="A260" s="158">
        <v>2950</v>
      </c>
      <c r="B260" s="168" t="s">
        <v>169</v>
      </c>
      <c r="C260" s="159">
        <v>5</v>
      </c>
      <c r="D260" s="160">
        <v>0</v>
      </c>
      <c r="E260" s="161" t="s">
        <v>748</v>
      </c>
      <c r="F260" s="114">
        <v>184778200</v>
      </c>
      <c r="G260" s="114">
        <v>184778200</v>
      </c>
      <c r="H260" s="194">
        <v>0</v>
      </c>
      <c r="I260" s="190">
        <f>I262</f>
        <v>190000</v>
      </c>
      <c r="J260" s="190">
        <f>J262</f>
        <v>190000</v>
      </c>
      <c r="K260" s="192"/>
      <c r="L260" s="202">
        <f>L262</f>
        <v>199500</v>
      </c>
      <c r="M260" s="202">
        <f>M262</f>
        <v>199500</v>
      </c>
      <c r="N260" s="35"/>
      <c r="O260" s="35">
        <f t="shared" si="21"/>
        <v>9500</v>
      </c>
      <c r="P260" s="21">
        <f t="shared" si="22"/>
        <v>9500</v>
      </c>
      <c r="Q260" s="97"/>
      <c r="R260" s="15">
        <f t="shared" si="17"/>
        <v>209475</v>
      </c>
      <c r="S260" s="15">
        <f t="shared" si="18"/>
        <v>209475</v>
      </c>
      <c r="T260" s="35"/>
      <c r="U260" s="15">
        <f t="shared" si="19"/>
        <v>219948.75</v>
      </c>
      <c r="V260" s="15">
        <f t="shared" si="20"/>
        <v>219948.75</v>
      </c>
      <c r="W260" s="97"/>
      <c r="X260" s="60"/>
    </row>
    <row r="261" spans="1:24" ht="12.75" x14ac:dyDescent="0.15">
      <c r="A261" s="158"/>
      <c r="B261" s="152"/>
      <c r="C261" s="159"/>
      <c r="D261" s="160"/>
      <c r="E261" s="157" t="s">
        <v>43</v>
      </c>
      <c r="F261" s="75"/>
      <c r="G261" s="75"/>
      <c r="H261" s="125"/>
      <c r="I261" s="192"/>
      <c r="J261" s="192"/>
      <c r="K261" s="192"/>
      <c r="L261" s="97"/>
      <c r="M261" s="97"/>
      <c r="N261" s="35"/>
      <c r="O261" s="35">
        <f t="shared" si="21"/>
        <v>0</v>
      </c>
      <c r="P261" s="21">
        <f t="shared" si="22"/>
        <v>0</v>
      </c>
      <c r="Q261" s="97"/>
      <c r="R261" s="15">
        <f t="shared" si="17"/>
        <v>0</v>
      </c>
      <c r="S261" s="15">
        <f t="shared" si="18"/>
        <v>0</v>
      </c>
      <c r="T261" s="35"/>
      <c r="U261" s="15">
        <f t="shared" si="19"/>
        <v>0</v>
      </c>
      <c r="V261" s="15">
        <f t="shared" si="20"/>
        <v>0</v>
      </c>
      <c r="W261" s="97"/>
      <c r="X261" s="60"/>
    </row>
    <row r="262" spans="1:24" ht="12.75" x14ac:dyDescent="0.15">
      <c r="A262" s="158">
        <v>2951</v>
      </c>
      <c r="B262" s="170" t="s">
        <v>169</v>
      </c>
      <c r="C262" s="163">
        <v>5</v>
      </c>
      <c r="D262" s="164">
        <v>1</v>
      </c>
      <c r="E262" s="157" t="s">
        <v>186</v>
      </c>
      <c r="F262" s="114">
        <v>184778200</v>
      </c>
      <c r="G262" s="114">
        <v>184778200</v>
      </c>
      <c r="H262" s="194">
        <v>0</v>
      </c>
      <c r="I262" s="192">
        <v>190000</v>
      </c>
      <c r="J262" s="192">
        <v>190000</v>
      </c>
      <c r="K262" s="192"/>
      <c r="L262" s="97">
        <f>I262+I262*5%</f>
        <v>199500</v>
      </c>
      <c r="M262" s="97">
        <f>J262+J262*5%</f>
        <v>199500</v>
      </c>
      <c r="N262" s="35"/>
      <c r="O262" s="35">
        <f t="shared" si="21"/>
        <v>9500</v>
      </c>
      <c r="P262" s="21">
        <f t="shared" si="22"/>
        <v>9500</v>
      </c>
      <c r="Q262" s="97"/>
      <c r="R262" s="15">
        <f t="shared" si="17"/>
        <v>209475</v>
      </c>
      <c r="S262" s="15">
        <f t="shared" si="18"/>
        <v>209475</v>
      </c>
      <c r="T262" s="35"/>
      <c r="U262" s="15">
        <f t="shared" si="19"/>
        <v>219948.75</v>
      </c>
      <c r="V262" s="15">
        <f t="shared" si="20"/>
        <v>219948.75</v>
      </c>
      <c r="W262" s="97"/>
      <c r="X262" s="60"/>
    </row>
    <row r="263" spans="1:24" ht="12.75" x14ac:dyDescent="0.15">
      <c r="A263" s="158">
        <v>2952</v>
      </c>
      <c r="B263" s="170" t="s">
        <v>169</v>
      </c>
      <c r="C263" s="163">
        <v>5</v>
      </c>
      <c r="D263" s="164">
        <v>2</v>
      </c>
      <c r="E263" s="157" t="s">
        <v>749</v>
      </c>
      <c r="F263" s="114">
        <v>0</v>
      </c>
      <c r="G263" s="114">
        <v>0</v>
      </c>
      <c r="H263" s="194">
        <v>0</v>
      </c>
      <c r="I263" s="192"/>
      <c r="J263" s="192"/>
      <c r="K263" s="192"/>
      <c r="L263" s="97"/>
      <c r="M263" s="97"/>
      <c r="N263" s="35"/>
      <c r="O263" s="35">
        <f t="shared" si="21"/>
        <v>0</v>
      </c>
      <c r="P263" s="21">
        <f t="shared" si="22"/>
        <v>0</v>
      </c>
      <c r="Q263" s="97"/>
      <c r="R263" s="15">
        <f t="shared" si="17"/>
        <v>0</v>
      </c>
      <c r="S263" s="15">
        <f t="shared" si="18"/>
        <v>0</v>
      </c>
      <c r="T263" s="35"/>
      <c r="U263" s="15">
        <f t="shared" si="19"/>
        <v>0</v>
      </c>
      <c r="V263" s="15">
        <f t="shared" si="20"/>
        <v>0</v>
      </c>
      <c r="W263" s="97"/>
      <c r="X263" s="60"/>
    </row>
    <row r="264" spans="1:24" ht="25.5" x14ac:dyDescent="0.15">
      <c r="A264" s="158">
        <v>2960</v>
      </c>
      <c r="B264" s="168" t="s">
        <v>169</v>
      </c>
      <c r="C264" s="159">
        <v>6</v>
      </c>
      <c r="D264" s="160">
        <v>0</v>
      </c>
      <c r="E264" s="161" t="s">
        <v>750</v>
      </c>
      <c r="F264" s="114">
        <v>0</v>
      </c>
      <c r="G264" s="114">
        <v>0</v>
      </c>
      <c r="H264" s="194">
        <v>0</v>
      </c>
      <c r="I264" s="192"/>
      <c r="J264" s="192"/>
      <c r="K264" s="192"/>
      <c r="L264" s="97"/>
      <c r="M264" s="97"/>
      <c r="N264" s="35"/>
      <c r="O264" s="35">
        <f t="shared" si="21"/>
        <v>0</v>
      </c>
      <c r="P264" s="21">
        <f t="shared" si="22"/>
        <v>0</v>
      </c>
      <c r="Q264" s="97"/>
      <c r="R264" s="15">
        <f t="shared" si="17"/>
        <v>0</v>
      </c>
      <c r="S264" s="15">
        <f t="shared" si="18"/>
        <v>0</v>
      </c>
      <c r="T264" s="35"/>
      <c r="U264" s="15">
        <f t="shared" si="19"/>
        <v>0</v>
      </c>
      <c r="V264" s="15">
        <f t="shared" si="20"/>
        <v>0</v>
      </c>
      <c r="W264" s="97"/>
      <c r="X264" s="60"/>
    </row>
    <row r="265" spans="1:24" ht="12.75" x14ac:dyDescent="0.15">
      <c r="A265" s="158"/>
      <c r="B265" s="152"/>
      <c r="C265" s="159"/>
      <c r="D265" s="160"/>
      <c r="E265" s="157" t="s">
        <v>43</v>
      </c>
      <c r="F265" s="75"/>
      <c r="G265" s="75"/>
      <c r="H265" s="125"/>
      <c r="I265" s="192"/>
      <c r="J265" s="192"/>
      <c r="K265" s="192"/>
      <c r="L265" s="97"/>
      <c r="M265" s="97"/>
      <c r="N265" s="35"/>
      <c r="O265" s="35">
        <f t="shared" si="21"/>
        <v>0</v>
      </c>
      <c r="P265" s="21">
        <f t="shared" si="22"/>
        <v>0</v>
      </c>
      <c r="Q265" s="97"/>
      <c r="R265" s="15">
        <f t="shared" si="17"/>
        <v>0</v>
      </c>
      <c r="S265" s="15">
        <f t="shared" si="18"/>
        <v>0</v>
      </c>
      <c r="T265" s="35"/>
      <c r="U265" s="15">
        <f t="shared" si="19"/>
        <v>0</v>
      </c>
      <c r="V265" s="15">
        <f t="shared" si="20"/>
        <v>0</v>
      </c>
      <c r="W265" s="97"/>
      <c r="X265" s="60"/>
    </row>
    <row r="266" spans="1:24" ht="25.5" x14ac:dyDescent="0.15">
      <c r="A266" s="158">
        <v>2961</v>
      </c>
      <c r="B266" s="170" t="s">
        <v>169</v>
      </c>
      <c r="C266" s="163">
        <v>6</v>
      </c>
      <c r="D266" s="164">
        <v>1</v>
      </c>
      <c r="E266" s="157" t="s">
        <v>750</v>
      </c>
      <c r="F266" s="114">
        <v>0</v>
      </c>
      <c r="G266" s="114">
        <v>0</v>
      </c>
      <c r="H266" s="194">
        <v>0</v>
      </c>
      <c r="I266" s="192"/>
      <c r="J266" s="192"/>
      <c r="K266" s="192"/>
      <c r="L266" s="97"/>
      <c r="M266" s="97"/>
      <c r="N266" s="35"/>
      <c r="O266" s="35">
        <f t="shared" si="21"/>
        <v>0</v>
      </c>
      <c r="P266" s="21">
        <f t="shared" si="22"/>
        <v>0</v>
      </c>
      <c r="Q266" s="97"/>
      <c r="R266" s="15">
        <f t="shared" si="17"/>
        <v>0</v>
      </c>
      <c r="S266" s="15">
        <f t="shared" si="18"/>
        <v>0</v>
      </c>
      <c r="T266" s="35"/>
      <c r="U266" s="15">
        <f t="shared" si="19"/>
        <v>0</v>
      </c>
      <c r="V266" s="15">
        <f t="shared" si="20"/>
        <v>0</v>
      </c>
      <c r="W266" s="97"/>
      <c r="X266" s="60"/>
    </row>
    <row r="267" spans="1:24" ht="25.5" x14ac:dyDescent="0.15">
      <c r="A267" s="158">
        <v>2970</v>
      </c>
      <c r="B267" s="168" t="s">
        <v>169</v>
      </c>
      <c r="C267" s="159">
        <v>7</v>
      </c>
      <c r="D267" s="160">
        <v>0</v>
      </c>
      <c r="E267" s="161" t="s">
        <v>751</v>
      </c>
      <c r="F267" s="114">
        <v>0</v>
      </c>
      <c r="G267" s="114">
        <v>0</v>
      </c>
      <c r="H267" s="194">
        <v>0</v>
      </c>
      <c r="I267" s="192"/>
      <c r="J267" s="192"/>
      <c r="K267" s="192"/>
      <c r="L267" s="97"/>
      <c r="M267" s="97"/>
      <c r="N267" s="35"/>
      <c r="O267" s="35">
        <f t="shared" si="21"/>
        <v>0</v>
      </c>
      <c r="P267" s="21">
        <f t="shared" si="22"/>
        <v>0</v>
      </c>
      <c r="Q267" s="97"/>
      <c r="R267" s="15">
        <f t="shared" si="17"/>
        <v>0</v>
      </c>
      <c r="S267" s="15">
        <f t="shared" si="18"/>
        <v>0</v>
      </c>
      <c r="T267" s="35"/>
      <c r="U267" s="15">
        <f t="shared" si="19"/>
        <v>0</v>
      </c>
      <c r="V267" s="15">
        <f t="shared" si="20"/>
        <v>0</v>
      </c>
      <c r="W267" s="97"/>
      <c r="X267" s="60"/>
    </row>
    <row r="268" spans="1:24" ht="12.75" x14ac:dyDescent="0.15">
      <c r="A268" s="158"/>
      <c r="B268" s="152"/>
      <c r="C268" s="159"/>
      <c r="D268" s="160"/>
      <c r="E268" s="157" t="s">
        <v>43</v>
      </c>
      <c r="F268" s="75"/>
      <c r="G268" s="75"/>
      <c r="H268" s="125"/>
      <c r="I268" s="192"/>
      <c r="J268" s="192"/>
      <c r="K268" s="192"/>
      <c r="L268" s="97"/>
      <c r="M268" s="97"/>
      <c r="N268" s="35"/>
      <c r="O268" s="35">
        <f t="shared" si="21"/>
        <v>0</v>
      </c>
      <c r="P268" s="21">
        <f t="shared" si="22"/>
        <v>0</v>
      </c>
      <c r="Q268" s="97"/>
      <c r="R268" s="15">
        <f t="shared" si="17"/>
        <v>0</v>
      </c>
      <c r="S268" s="15">
        <f t="shared" si="18"/>
        <v>0</v>
      </c>
      <c r="T268" s="35"/>
      <c r="U268" s="15">
        <f t="shared" si="19"/>
        <v>0</v>
      </c>
      <c r="V268" s="15">
        <f t="shared" si="20"/>
        <v>0</v>
      </c>
      <c r="W268" s="97"/>
      <c r="X268" s="60"/>
    </row>
    <row r="269" spans="1:24" ht="25.5" x14ac:dyDescent="0.15">
      <c r="A269" s="158">
        <v>2971</v>
      </c>
      <c r="B269" s="170" t="s">
        <v>169</v>
      </c>
      <c r="C269" s="163">
        <v>7</v>
      </c>
      <c r="D269" s="164">
        <v>1</v>
      </c>
      <c r="E269" s="157" t="s">
        <v>751</v>
      </c>
      <c r="F269" s="114">
        <v>0</v>
      </c>
      <c r="G269" s="114">
        <v>0</v>
      </c>
      <c r="H269" s="194">
        <v>0</v>
      </c>
      <c r="I269" s="192"/>
      <c r="J269" s="192"/>
      <c r="K269" s="192"/>
      <c r="L269" s="97"/>
      <c r="M269" s="97"/>
      <c r="N269" s="35"/>
      <c r="O269" s="35">
        <f t="shared" si="21"/>
        <v>0</v>
      </c>
      <c r="P269" s="21">
        <f t="shared" si="22"/>
        <v>0</v>
      </c>
      <c r="Q269" s="97"/>
      <c r="R269" s="15">
        <f t="shared" ref="R269:R309" si="23">L269+L269*5%</f>
        <v>0</v>
      </c>
      <c r="S269" s="15">
        <f t="shared" ref="S269:S309" si="24">M269+M269*5%</f>
        <v>0</v>
      </c>
      <c r="T269" s="35"/>
      <c r="U269" s="15">
        <f t="shared" ref="U269:U309" si="25">R269+R269*5%</f>
        <v>0</v>
      </c>
      <c r="V269" s="15">
        <f t="shared" ref="V269:V309" si="26">S269+S269*5%</f>
        <v>0</v>
      </c>
      <c r="W269" s="97"/>
      <c r="X269" s="60"/>
    </row>
    <row r="270" spans="1:24" ht="12.75" x14ac:dyDescent="0.15">
      <c r="A270" s="158">
        <v>2980</v>
      </c>
      <c r="B270" s="168" t="s">
        <v>169</v>
      </c>
      <c r="C270" s="159">
        <v>8</v>
      </c>
      <c r="D270" s="160">
        <v>0</v>
      </c>
      <c r="E270" s="161" t="s">
        <v>752</v>
      </c>
      <c r="F270" s="114">
        <v>0</v>
      </c>
      <c r="G270" s="114">
        <v>0</v>
      </c>
      <c r="H270" s="194">
        <v>0</v>
      </c>
      <c r="I270" s="192"/>
      <c r="J270" s="192"/>
      <c r="K270" s="192"/>
      <c r="L270" s="97"/>
      <c r="M270" s="97"/>
      <c r="N270" s="35"/>
      <c r="O270" s="35">
        <f t="shared" si="21"/>
        <v>0</v>
      </c>
      <c r="P270" s="21">
        <f t="shared" si="22"/>
        <v>0</v>
      </c>
      <c r="Q270" s="97"/>
      <c r="R270" s="15">
        <f t="shared" si="23"/>
        <v>0</v>
      </c>
      <c r="S270" s="15">
        <f t="shared" si="24"/>
        <v>0</v>
      </c>
      <c r="T270" s="35"/>
      <c r="U270" s="15">
        <f t="shared" si="25"/>
        <v>0</v>
      </c>
      <c r="V270" s="15">
        <f t="shared" si="26"/>
        <v>0</v>
      </c>
      <c r="W270" s="97"/>
      <c r="X270" s="60"/>
    </row>
    <row r="271" spans="1:24" ht="12.75" x14ac:dyDescent="0.15">
      <c r="A271" s="158"/>
      <c r="B271" s="152"/>
      <c r="C271" s="159"/>
      <c r="D271" s="160"/>
      <c r="E271" s="157" t="s">
        <v>43</v>
      </c>
      <c r="F271" s="75"/>
      <c r="G271" s="75"/>
      <c r="H271" s="125"/>
      <c r="I271" s="192"/>
      <c r="J271" s="192"/>
      <c r="K271" s="192"/>
      <c r="L271" s="97"/>
      <c r="M271" s="97"/>
      <c r="N271" s="35"/>
      <c r="O271" s="35">
        <f t="shared" si="21"/>
        <v>0</v>
      </c>
      <c r="P271" s="21">
        <f t="shared" si="22"/>
        <v>0</v>
      </c>
      <c r="Q271" s="97"/>
      <c r="R271" s="15">
        <f t="shared" si="23"/>
        <v>0</v>
      </c>
      <c r="S271" s="15">
        <f t="shared" si="24"/>
        <v>0</v>
      </c>
      <c r="T271" s="35"/>
      <c r="U271" s="15">
        <f t="shared" si="25"/>
        <v>0</v>
      </c>
      <c r="V271" s="15">
        <f t="shared" si="26"/>
        <v>0</v>
      </c>
      <c r="W271" s="97"/>
      <c r="X271" s="60"/>
    </row>
    <row r="272" spans="1:24" ht="12.75" x14ac:dyDescent="0.15">
      <c r="A272" s="158">
        <v>2981</v>
      </c>
      <c r="B272" s="170" t="s">
        <v>169</v>
      </c>
      <c r="C272" s="163">
        <v>8</v>
      </c>
      <c r="D272" s="164">
        <v>1</v>
      </c>
      <c r="E272" s="157" t="s">
        <v>752</v>
      </c>
      <c r="F272" s="114">
        <v>0</v>
      </c>
      <c r="G272" s="114">
        <v>0</v>
      </c>
      <c r="H272" s="194">
        <v>0</v>
      </c>
      <c r="I272" s="192"/>
      <c r="J272" s="192"/>
      <c r="K272" s="192"/>
      <c r="L272" s="97"/>
      <c r="M272" s="97"/>
      <c r="N272" s="35"/>
      <c r="O272" s="35">
        <f t="shared" si="21"/>
        <v>0</v>
      </c>
      <c r="P272" s="21">
        <f t="shared" si="22"/>
        <v>0</v>
      </c>
      <c r="Q272" s="97"/>
      <c r="R272" s="15">
        <f t="shared" si="23"/>
        <v>0</v>
      </c>
      <c r="S272" s="15">
        <f t="shared" si="24"/>
        <v>0</v>
      </c>
      <c r="T272" s="35"/>
      <c r="U272" s="15">
        <f t="shared" si="25"/>
        <v>0</v>
      </c>
      <c r="V272" s="15">
        <f t="shared" si="26"/>
        <v>0</v>
      </c>
      <c r="W272" s="97"/>
      <c r="X272" s="60"/>
    </row>
    <row r="273" spans="1:24" ht="38.25" x14ac:dyDescent="0.15">
      <c r="A273" s="167">
        <v>3000</v>
      </c>
      <c r="B273" s="168" t="s">
        <v>191</v>
      </c>
      <c r="C273" s="159">
        <v>0</v>
      </c>
      <c r="D273" s="160">
        <v>0</v>
      </c>
      <c r="E273" s="169" t="s">
        <v>753</v>
      </c>
      <c r="F273" s="114">
        <v>27424924.899999999</v>
      </c>
      <c r="G273" s="114">
        <v>27424924.899999999</v>
      </c>
      <c r="H273" s="194">
        <v>0</v>
      </c>
      <c r="I273" s="190">
        <f>I294</f>
        <v>23700</v>
      </c>
      <c r="J273" s="190">
        <f>J294</f>
        <v>23700</v>
      </c>
      <c r="K273" s="192"/>
      <c r="L273" s="203">
        <f>L294</f>
        <v>24885</v>
      </c>
      <c r="M273" s="203">
        <f>M294</f>
        <v>24885</v>
      </c>
      <c r="N273" s="35"/>
      <c r="O273" s="35">
        <f t="shared" si="21"/>
        <v>1185</v>
      </c>
      <c r="P273" s="21">
        <f t="shared" si="22"/>
        <v>1185</v>
      </c>
      <c r="Q273" s="97"/>
      <c r="R273" s="15">
        <f t="shared" si="23"/>
        <v>26129.25</v>
      </c>
      <c r="S273" s="15">
        <f t="shared" si="24"/>
        <v>26129.25</v>
      </c>
      <c r="T273" s="35"/>
      <c r="U273" s="15">
        <f t="shared" si="25"/>
        <v>27435.712500000001</v>
      </c>
      <c r="V273" s="15">
        <f t="shared" si="26"/>
        <v>27435.712500000001</v>
      </c>
      <c r="W273" s="97"/>
      <c r="X273" s="60"/>
    </row>
    <row r="274" spans="1:24" ht="12.75" x14ac:dyDescent="0.15">
      <c r="A274" s="156"/>
      <c r="B274" s="152"/>
      <c r="C274" s="153"/>
      <c r="D274" s="154"/>
      <c r="E274" s="157" t="s">
        <v>5</v>
      </c>
      <c r="F274" s="75"/>
      <c r="G274" s="75"/>
      <c r="H274" s="125"/>
      <c r="I274" s="192"/>
      <c r="J274" s="192"/>
      <c r="K274" s="192"/>
      <c r="L274" s="97"/>
      <c r="M274" s="97"/>
      <c r="N274" s="35"/>
      <c r="O274" s="35">
        <f t="shared" si="21"/>
        <v>0</v>
      </c>
      <c r="P274" s="21">
        <f t="shared" si="22"/>
        <v>0</v>
      </c>
      <c r="Q274" s="97"/>
      <c r="R274" s="15">
        <f t="shared" si="23"/>
        <v>0</v>
      </c>
      <c r="S274" s="15">
        <f t="shared" si="24"/>
        <v>0</v>
      </c>
      <c r="T274" s="35"/>
      <c r="U274" s="15">
        <f t="shared" si="25"/>
        <v>0</v>
      </c>
      <c r="V274" s="15">
        <f t="shared" si="26"/>
        <v>0</v>
      </c>
      <c r="W274" s="97"/>
      <c r="X274" s="60"/>
    </row>
    <row r="275" spans="1:24" ht="25.5" x14ac:dyDescent="0.15">
      <c r="A275" s="158">
        <v>3010</v>
      </c>
      <c r="B275" s="168" t="s">
        <v>191</v>
      </c>
      <c r="C275" s="159">
        <v>1</v>
      </c>
      <c r="D275" s="160">
        <v>0</v>
      </c>
      <c r="E275" s="161" t="s">
        <v>754</v>
      </c>
      <c r="F275" s="114">
        <v>0</v>
      </c>
      <c r="G275" s="114">
        <v>0</v>
      </c>
      <c r="H275" s="194">
        <v>0</v>
      </c>
      <c r="I275" s="192"/>
      <c r="J275" s="192"/>
      <c r="K275" s="192"/>
      <c r="L275" s="97"/>
      <c r="M275" s="97"/>
      <c r="N275" s="35"/>
      <c r="O275" s="35">
        <f t="shared" si="21"/>
        <v>0</v>
      </c>
      <c r="P275" s="21">
        <f t="shared" si="22"/>
        <v>0</v>
      </c>
      <c r="Q275" s="97"/>
      <c r="R275" s="15">
        <f t="shared" si="23"/>
        <v>0</v>
      </c>
      <c r="S275" s="15">
        <f t="shared" si="24"/>
        <v>0</v>
      </c>
      <c r="T275" s="35"/>
      <c r="U275" s="15">
        <f t="shared" si="25"/>
        <v>0</v>
      </c>
      <c r="V275" s="15">
        <f t="shared" si="26"/>
        <v>0</v>
      </c>
      <c r="W275" s="97"/>
      <c r="X275" s="60"/>
    </row>
    <row r="276" spans="1:24" ht="12.75" x14ac:dyDescent="0.15">
      <c r="A276" s="158"/>
      <c r="B276" s="152"/>
      <c r="C276" s="159"/>
      <c r="D276" s="160"/>
      <c r="E276" s="157" t="s">
        <v>43</v>
      </c>
      <c r="F276" s="75"/>
      <c r="G276" s="75"/>
      <c r="H276" s="125"/>
      <c r="I276" s="192"/>
      <c r="J276" s="192"/>
      <c r="K276" s="192"/>
      <c r="L276" s="97"/>
      <c r="M276" s="97"/>
      <c r="N276" s="35"/>
      <c r="O276" s="35">
        <f t="shared" si="21"/>
        <v>0</v>
      </c>
      <c r="P276" s="21">
        <f t="shared" si="22"/>
        <v>0</v>
      </c>
      <c r="Q276" s="97"/>
      <c r="R276" s="15">
        <f t="shared" si="23"/>
        <v>0</v>
      </c>
      <c r="S276" s="15">
        <f t="shared" si="24"/>
        <v>0</v>
      </c>
      <c r="T276" s="35"/>
      <c r="U276" s="15">
        <f t="shared" si="25"/>
        <v>0</v>
      </c>
      <c r="V276" s="15">
        <f t="shared" si="26"/>
        <v>0</v>
      </c>
      <c r="W276" s="97"/>
      <c r="X276" s="60"/>
    </row>
    <row r="277" spans="1:24" ht="12.75" x14ac:dyDescent="0.15">
      <c r="A277" s="158">
        <v>3011</v>
      </c>
      <c r="B277" s="170" t="s">
        <v>191</v>
      </c>
      <c r="C277" s="163">
        <v>1</v>
      </c>
      <c r="D277" s="164">
        <v>1</v>
      </c>
      <c r="E277" s="157" t="s">
        <v>755</v>
      </c>
      <c r="F277" s="114">
        <v>0</v>
      </c>
      <c r="G277" s="114">
        <v>0</v>
      </c>
      <c r="H277" s="194">
        <v>0</v>
      </c>
      <c r="I277" s="192"/>
      <c r="J277" s="192"/>
      <c r="K277" s="192"/>
      <c r="L277" s="97"/>
      <c r="M277" s="97"/>
      <c r="N277" s="35"/>
      <c r="O277" s="35">
        <f t="shared" si="21"/>
        <v>0</v>
      </c>
      <c r="P277" s="21">
        <f t="shared" si="22"/>
        <v>0</v>
      </c>
      <c r="Q277" s="97"/>
      <c r="R277" s="15">
        <f t="shared" si="23"/>
        <v>0</v>
      </c>
      <c r="S277" s="15">
        <f t="shared" si="24"/>
        <v>0</v>
      </c>
      <c r="T277" s="35"/>
      <c r="U277" s="15">
        <f t="shared" si="25"/>
        <v>0</v>
      </c>
      <c r="V277" s="15">
        <f t="shared" si="26"/>
        <v>0</v>
      </c>
      <c r="W277" s="97"/>
      <c r="X277" s="60"/>
    </row>
    <row r="278" spans="1:24" ht="12.75" x14ac:dyDescent="0.15">
      <c r="A278" s="158">
        <v>3012</v>
      </c>
      <c r="B278" s="170" t="s">
        <v>191</v>
      </c>
      <c r="C278" s="163">
        <v>1</v>
      </c>
      <c r="D278" s="164">
        <v>2</v>
      </c>
      <c r="E278" s="157" t="s">
        <v>756</v>
      </c>
      <c r="F278" s="114">
        <v>0</v>
      </c>
      <c r="G278" s="114">
        <v>0</v>
      </c>
      <c r="H278" s="194">
        <v>0</v>
      </c>
      <c r="I278" s="192"/>
      <c r="J278" s="192"/>
      <c r="K278" s="192"/>
      <c r="L278" s="97"/>
      <c r="M278" s="97"/>
      <c r="N278" s="35"/>
      <c r="O278" s="35">
        <f t="shared" si="21"/>
        <v>0</v>
      </c>
      <c r="P278" s="21">
        <f t="shared" si="22"/>
        <v>0</v>
      </c>
      <c r="Q278" s="97"/>
      <c r="R278" s="15">
        <f t="shared" si="23"/>
        <v>0</v>
      </c>
      <c r="S278" s="15">
        <f t="shared" si="24"/>
        <v>0</v>
      </c>
      <c r="T278" s="35"/>
      <c r="U278" s="15">
        <f t="shared" si="25"/>
        <v>0</v>
      </c>
      <c r="V278" s="15">
        <f t="shared" si="26"/>
        <v>0</v>
      </c>
      <c r="W278" s="97"/>
      <c r="X278" s="60"/>
    </row>
    <row r="279" spans="1:24" ht="12.75" x14ac:dyDescent="0.15">
      <c r="A279" s="158">
        <v>3020</v>
      </c>
      <c r="B279" s="168" t="s">
        <v>191</v>
      </c>
      <c r="C279" s="159">
        <v>2</v>
      </c>
      <c r="D279" s="160">
        <v>0</v>
      </c>
      <c r="E279" s="161" t="s">
        <v>757</v>
      </c>
      <c r="F279" s="114">
        <v>0</v>
      </c>
      <c r="G279" s="114">
        <v>0</v>
      </c>
      <c r="H279" s="194">
        <v>0</v>
      </c>
      <c r="I279" s="192"/>
      <c r="J279" s="192"/>
      <c r="K279" s="192"/>
      <c r="L279" s="97"/>
      <c r="M279" s="97"/>
      <c r="N279" s="35"/>
      <c r="O279" s="35">
        <f t="shared" si="21"/>
        <v>0</v>
      </c>
      <c r="P279" s="21">
        <f t="shared" si="22"/>
        <v>0</v>
      </c>
      <c r="Q279" s="97"/>
      <c r="R279" s="15">
        <f t="shared" si="23"/>
        <v>0</v>
      </c>
      <c r="S279" s="15">
        <f t="shared" si="24"/>
        <v>0</v>
      </c>
      <c r="T279" s="35"/>
      <c r="U279" s="15">
        <f t="shared" si="25"/>
        <v>0</v>
      </c>
      <c r="V279" s="15">
        <f t="shared" si="26"/>
        <v>0</v>
      </c>
      <c r="W279" s="97"/>
      <c r="X279" s="60"/>
    </row>
    <row r="280" spans="1:24" ht="12.75" x14ac:dyDescent="0.15">
      <c r="A280" s="158"/>
      <c r="B280" s="152"/>
      <c r="C280" s="159"/>
      <c r="D280" s="160"/>
      <c r="E280" s="157" t="s">
        <v>43</v>
      </c>
      <c r="F280" s="75"/>
      <c r="G280" s="75"/>
      <c r="H280" s="125"/>
      <c r="I280" s="192"/>
      <c r="J280" s="192"/>
      <c r="K280" s="192"/>
      <c r="L280" s="97"/>
      <c r="M280" s="97"/>
      <c r="N280" s="35"/>
      <c r="O280" s="35">
        <f t="shared" si="21"/>
        <v>0</v>
      </c>
      <c r="P280" s="21">
        <f t="shared" si="22"/>
        <v>0</v>
      </c>
      <c r="Q280" s="97"/>
      <c r="R280" s="15">
        <f t="shared" si="23"/>
        <v>0</v>
      </c>
      <c r="S280" s="15">
        <f t="shared" si="24"/>
        <v>0</v>
      </c>
      <c r="T280" s="35"/>
      <c r="U280" s="15">
        <f t="shared" si="25"/>
        <v>0</v>
      </c>
      <c r="V280" s="15">
        <f t="shared" si="26"/>
        <v>0</v>
      </c>
      <c r="W280" s="97"/>
      <c r="X280" s="60"/>
    </row>
    <row r="281" spans="1:24" ht="12.75" x14ac:dyDescent="0.15">
      <c r="A281" s="158">
        <v>3021</v>
      </c>
      <c r="B281" s="170" t="s">
        <v>191</v>
      </c>
      <c r="C281" s="163">
        <v>2</v>
      </c>
      <c r="D281" s="164">
        <v>1</v>
      </c>
      <c r="E281" s="157" t="s">
        <v>757</v>
      </c>
      <c r="F281" s="114">
        <v>0</v>
      </c>
      <c r="G281" s="114">
        <v>0</v>
      </c>
      <c r="H281" s="194">
        <v>0</v>
      </c>
      <c r="I281" s="192"/>
      <c r="J281" s="192"/>
      <c r="K281" s="192"/>
      <c r="L281" s="97"/>
      <c r="M281" s="97"/>
      <c r="N281" s="35"/>
      <c r="O281" s="35">
        <f t="shared" si="21"/>
        <v>0</v>
      </c>
      <c r="P281" s="21">
        <f t="shared" si="22"/>
        <v>0</v>
      </c>
      <c r="Q281" s="97"/>
      <c r="R281" s="15">
        <f t="shared" si="23"/>
        <v>0</v>
      </c>
      <c r="S281" s="15">
        <f t="shared" si="24"/>
        <v>0</v>
      </c>
      <c r="T281" s="35"/>
      <c r="U281" s="15">
        <f t="shared" si="25"/>
        <v>0</v>
      </c>
      <c r="V281" s="15">
        <f t="shared" si="26"/>
        <v>0</v>
      </c>
      <c r="W281" s="97"/>
      <c r="X281" s="60"/>
    </row>
    <row r="282" spans="1:24" ht="12.75" x14ac:dyDescent="0.15">
      <c r="A282" s="158">
        <v>3030</v>
      </c>
      <c r="B282" s="168" t="s">
        <v>191</v>
      </c>
      <c r="C282" s="159">
        <v>3</v>
      </c>
      <c r="D282" s="160">
        <v>0</v>
      </c>
      <c r="E282" s="161" t="s">
        <v>758</v>
      </c>
      <c r="F282" s="114">
        <v>0</v>
      </c>
      <c r="G282" s="114">
        <v>0</v>
      </c>
      <c r="H282" s="194">
        <v>0</v>
      </c>
      <c r="I282" s="192"/>
      <c r="J282" s="192"/>
      <c r="K282" s="192"/>
      <c r="L282" s="97"/>
      <c r="M282" s="97"/>
      <c r="N282" s="35"/>
      <c r="O282" s="35">
        <f t="shared" si="21"/>
        <v>0</v>
      </c>
      <c r="P282" s="21">
        <f t="shared" si="22"/>
        <v>0</v>
      </c>
      <c r="Q282" s="97"/>
      <c r="R282" s="15">
        <f t="shared" si="23"/>
        <v>0</v>
      </c>
      <c r="S282" s="15">
        <f t="shared" si="24"/>
        <v>0</v>
      </c>
      <c r="T282" s="35"/>
      <c r="U282" s="15">
        <f t="shared" si="25"/>
        <v>0</v>
      </c>
      <c r="V282" s="15">
        <f t="shared" si="26"/>
        <v>0</v>
      </c>
      <c r="W282" s="97"/>
      <c r="X282" s="60"/>
    </row>
    <row r="283" spans="1:24" ht="12.75" x14ac:dyDescent="0.15">
      <c r="A283" s="158"/>
      <c r="B283" s="152"/>
      <c r="C283" s="159"/>
      <c r="D283" s="160"/>
      <c r="E283" s="157" t="s">
        <v>43</v>
      </c>
      <c r="F283" s="75"/>
      <c r="G283" s="75"/>
      <c r="H283" s="125"/>
      <c r="I283" s="192"/>
      <c r="J283" s="192"/>
      <c r="K283" s="192"/>
      <c r="L283" s="97"/>
      <c r="M283" s="97"/>
      <c r="N283" s="35"/>
      <c r="O283" s="35">
        <f t="shared" si="21"/>
        <v>0</v>
      </c>
      <c r="P283" s="21">
        <f t="shared" si="22"/>
        <v>0</v>
      </c>
      <c r="Q283" s="97"/>
      <c r="R283" s="15">
        <f t="shared" si="23"/>
        <v>0</v>
      </c>
      <c r="S283" s="15">
        <f t="shared" si="24"/>
        <v>0</v>
      </c>
      <c r="T283" s="35"/>
      <c r="U283" s="15">
        <f t="shared" si="25"/>
        <v>0</v>
      </c>
      <c r="V283" s="15">
        <f t="shared" si="26"/>
        <v>0</v>
      </c>
      <c r="W283" s="97"/>
      <c r="X283" s="60"/>
    </row>
    <row r="284" spans="1:24" ht="12.75" x14ac:dyDescent="0.15">
      <c r="A284" s="158">
        <v>3031</v>
      </c>
      <c r="B284" s="170" t="s">
        <v>191</v>
      </c>
      <c r="C284" s="163">
        <v>3</v>
      </c>
      <c r="D284" s="164" t="s">
        <v>41</v>
      </c>
      <c r="E284" s="157" t="s">
        <v>758</v>
      </c>
      <c r="F284" s="114">
        <v>0</v>
      </c>
      <c r="G284" s="114">
        <v>0</v>
      </c>
      <c r="H284" s="194">
        <v>0</v>
      </c>
      <c r="I284" s="192"/>
      <c r="J284" s="192"/>
      <c r="K284" s="192"/>
      <c r="L284" s="97"/>
      <c r="M284" s="97"/>
      <c r="N284" s="35"/>
      <c r="O284" s="35">
        <f t="shared" si="21"/>
        <v>0</v>
      </c>
      <c r="P284" s="21">
        <f t="shared" si="22"/>
        <v>0</v>
      </c>
      <c r="Q284" s="97"/>
      <c r="R284" s="15">
        <f t="shared" si="23"/>
        <v>0</v>
      </c>
      <c r="S284" s="15">
        <f t="shared" si="24"/>
        <v>0</v>
      </c>
      <c r="T284" s="35"/>
      <c r="U284" s="15">
        <f t="shared" si="25"/>
        <v>0</v>
      </c>
      <c r="V284" s="15">
        <f t="shared" si="26"/>
        <v>0</v>
      </c>
      <c r="W284" s="97"/>
      <c r="X284" s="60"/>
    </row>
    <row r="285" spans="1:24" ht="12.75" x14ac:dyDescent="0.15">
      <c r="A285" s="158">
        <v>3040</v>
      </c>
      <c r="B285" s="168" t="s">
        <v>191</v>
      </c>
      <c r="C285" s="159">
        <v>4</v>
      </c>
      <c r="D285" s="160">
        <v>0</v>
      </c>
      <c r="E285" s="161" t="s">
        <v>197</v>
      </c>
      <c r="F285" s="114">
        <v>0</v>
      </c>
      <c r="G285" s="114">
        <v>0</v>
      </c>
      <c r="H285" s="194">
        <v>0</v>
      </c>
      <c r="I285" s="192"/>
      <c r="J285" s="192"/>
      <c r="K285" s="192"/>
      <c r="L285" s="97"/>
      <c r="M285" s="97"/>
      <c r="N285" s="35"/>
      <c r="O285" s="35">
        <f t="shared" si="21"/>
        <v>0</v>
      </c>
      <c r="P285" s="21">
        <f t="shared" si="22"/>
        <v>0</v>
      </c>
      <c r="Q285" s="97"/>
      <c r="R285" s="15">
        <f t="shared" si="23"/>
        <v>0</v>
      </c>
      <c r="S285" s="15">
        <f t="shared" si="24"/>
        <v>0</v>
      </c>
      <c r="T285" s="35"/>
      <c r="U285" s="15">
        <f t="shared" si="25"/>
        <v>0</v>
      </c>
      <c r="V285" s="15">
        <f t="shared" si="26"/>
        <v>0</v>
      </c>
      <c r="W285" s="97"/>
      <c r="X285" s="60"/>
    </row>
    <row r="286" spans="1:24" ht="12.75" x14ac:dyDescent="0.15">
      <c r="A286" s="158"/>
      <c r="B286" s="152"/>
      <c r="C286" s="159"/>
      <c r="D286" s="160"/>
      <c r="E286" s="157" t="s">
        <v>43</v>
      </c>
      <c r="F286" s="75"/>
      <c r="G286" s="75"/>
      <c r="H286" s="125"/>
      <c r="I286" s="192"/>
      <c r="J286" s="192"/>
      <c r="K286" s="192"/>
      <c r="L286" s="97"/>
      <c r="M286" s="97"/>
      <c r="N286" s="35"/>
      <c r="O286" s="35">
        <f t="shared" si="21"/>
        <v>0</v>
      </c>
      <c r="P286" s="21">
        <f t="shared" si="22"/>
        <v>0</v>
      </c>
      <c r="Q286" s="97"/>
      <c r="R286" s="15">
        <f t="shared" si="23"/>
        <v>0</v>
      </c>
      <c r="S286" s="15">
        <f t="shared" si="24"/>
        <v>0</v>
      </c>
      <c r="T286" s="35"/>
      <c r="U286" s="15">
        <f t="shared" si="25"/>
        <v>0</v>
      </c>
      <c r="V286" s="15">
        <f t="shared" si="26"/>
        <v>0</v>
      </c>
      <c r="W286" s="97"/>
      <c r="X286" s="60"/>
    </row>
    <row r="287" spans="1:24" ht="12.75" x14ac:dyDescent="0.15">
      <c r="A287" s="158">
        <v>3041</v>
      </c>
      <c r="B287" s="170" t="s">
        <v>191</v>
      </c>
      <c r="C287" s="163">
        <v>4</v>
      </c>
      <c r="D287" s="164">
        <v>1</v>
      </c>
      <c r="E287" s="157" t="s">
        <v>197</v>
      </c>
      <c r="F287" s="114">
        <v>0</v>
      </c>
      <c r="G287" s="114">
        <v>0</v>
      </c>
      <c r="H287" s="194">
        <v>0</v>
      </c>
      <c r="I287" s="192"/>
      <c r="J287" s="192"/>
      <c r="K287" s="192"/>
      <c r="L287" s="97"/>
      <c r="M287" s="97"/>
      <c r="N287" s="35"/>
      <c r="O287" s="35">
        <f t="shared" si="21"/>
        <v>0</v>
      </c>
      <c r="P287" s="21">
        <f t="shared" si="22"/>
        <v>0</v>
      </c>
      <c r="Q287" s="97"/>
      <c r="R287" s="15">
        <f t="shared" si="23"/>
        <v>0</v>
      </c>
      <c r="S287" s="15">
        <f t="shared" si="24"/>
        <v>0</v>
      </c>
      <c r="T287" s="35"/>
      <c r="U287" s="15">
        <f t="shared" si="25"/>
        <v>0</v>
      </c>
      <c r="V287" s="15">
        <f t="shared" si="26"/>
        <v>0</v>
      </c>
      <c r="W287" s="97"/>
      <c r="X287" s="60"/>
    </row>
    <row r="288" spans="1:24" ht="12.75" x14ac:dyDescent="0.15">
      <c r="A288" s="158">
        <v>3050</v>
      </c>
      <c r="B288" s="168" t="s">
        <v>191</v>
      </c>
      <c r="C288" s="159">
        <v>5</v>
      </c>
      <c r="D288" s="160">
        <v>0</v>
      </c>
      <c r="E288" s="161" t="s">
        <v>759</v>
      </c>
      <c r="F288" s="114">
        <v>0</v>
      </c>
      <c r="G288" s="114">
        <v>0</v>
      </c>
      <c r="H288" s="194">
        <v>0</v>
      </c>
      <c r="I288" s="192"/>
      <c r="J288" s="192"/>
      <c r="K288" s="192"/>
      <c r="L288" s="97"/>
      <c r="M288" s="97"/>
      <c r="N288" s="35"/>
      <c r="O288" s="35">
        <f t="shared" si="21"/>
        <v>0</v>
      </c>
      <c r="P288" s="21">
        <f t="shared" si="22"/>
        <v>0</v>
      </c>
      <c r="Q288" s="97"/>
      <c r="R288" s="15">
        <f t="shared" si="23"/>
        <v>0</v>
      </c>
      <c r="S288" s="15">
        <f t="shared" si="24"/>
        <v>0</v>
      </c>
      <c r="T288" s="35"/>
      <c r="U288" s="15">
        <f t="shared" si="25"/>
        <v>0</v>
      </c>
      <c r="V288" s="15">
        <f t="shared" si="26"/>
        <v>0</v>
      </c>
      <c r="W288" s="97"/>
      <c r="X288" s="60"/>
    </row>
    <row r="289" spans="1:24" ht="12.75" x14ac:dyDescent="0.15">
      <c r="A289" s="158"/>
      <c r="B289" s="152"/>
      <c r="C289" s="159"/>
      <c r="D289" s="160"/>
      <c r="E289" s="157" t="s">
        <v>43</v>
      </c>
      <c r="F289" s="75"/>
      <c r="G289" s="75"/>
      <c r="H289" s="125"/>
      <c r="I289" s="192"/>
      <c r="J289" s="192"/>
      <c r="K289" s="192"/>
      <c r="L289" s="97"/>
      <c r="M289" s="97"/>
      <c r="N289" s="35"/>
      <c r="O289" s="35">
        <f t="shared" ref="O289:O308" si="27">M289-J289</f>
        <v>0</v>
      </c>
      <c r="P289" s="21">
        <f t="shared" si="22"/>
        <v>0</v>
      </c>
      <c r="Q289" s="97"/>
      <c r="R289" s="15">
        <f t="shared" si="23"/>
        <v>0</v>
      </c>
      <c r="S289" s="15">
        <f t="shared" si="24"/>
        <v>0</v>
      </c>
      <c r="T289" s="35"/>
      <c r="U289" s="15">
        <f t="shared" si="25"/>
        <v>0</v>
      </c>
      <c r="V289" s="15">
        <f t="shared" si="26"/>
        <v>0</v>
      </c>
      <c r="W289" s="97"/>
      <c r="X289" s="60"/>
    </row>
    <row r="290" spans="1:24" ht="12.75" x14ac:dyDescent="0.15">
      <c r="A290" s="158">
        <v>3051</v>
      </c>
      <c r="B290" s="170" t="s">
        <v>191</v>
      </c>
      <c r="C290" s="163">
        <v>5</v>
      </c>
      <c r="D290" s="164">
        <v>1</v>
      </c>
      <c r="E290" s="157" t="s">
        <v>759</v>
      </c>
      <c r="F290" s="114">
        <v>0</v>
      </c>
      <c r="G290" s="114">
        <v>0</v>
      </c>
      <c r="H290" s="194">
        <v>0</v>
      </c>
      <c r="I290" s="192"/>
      <c r="J290" s="192"/>
      <c r="K290" s="192"/>
      <c r="L290" s="97"/>
      <c r="M290" s="97"/>
      <c r="N290" s="35"/>
      <c r="O290" s="35">
        <f t="shared" si="27"/>
        <v>0</v>
      </c>
      <c r="P290" s="21">
        <f t="shared" si="22"/>
        <v>0</v>
      </c>
      <c r="Q290" s="97"/>
      <c r="R290" s="15">
        <f t="shared" si="23"/>
        <v>0</v>
      </c>
      <c r="S290" s="15">
        <f t="shared" si="24"/>
        <v>0</v>
      </c>
      <c r="T290" s="35"/>
      <c r="U290" s="15">
        <f t="shared" si="25"/>
        <v>0</v>
      </c>
      <c r="V290" s="15">
        <f t="shared" si="26"/>
        <v>0</v>
      </c>
      <c r="W290" s="97"/>
      <c r="X290" s="60"/>
    </row>
    <row r="291" spans="1:24" ht="12.75" x14ac:dyDescent="0.15">
      <c r="A291" s="158">
        <v>3060</v>
      </c>
      <c r="B291" s="168" t="s">
        <v>191</v>
      </c>
      <c r="C291" s="159">
        <v>6</v>
      </c>
      <c r="D291" s="160">
        <v>0</v>
      </c>
      <c r="E291" s="161" t="s">
        <v>760</v>
      </c>
      <c r="F291" s="114">
        <v>0</v>
      </c>
      <c r="G291" s="114">
        <v>0</v>
      </c>
      <c r="H291" s="194">
        <v>0</v>
      </c>
      <c r="I291" s="192"/>
      <c r="J291" s="192"/>
      <c r="K291" s="192"/>
      <c r="L291" s="97"/>
      <c r="M291" s="97"/>
      <c r="N291" s="35"/>
      <c r="O291" s="35">
        <f t="shared" si="27"/>
        <v>0</v>
      </c>
      <c r="P291" s="21">
        <f t="shared" si="22"/>
        <v>0</v>
      </c>
      <c r="Q291" s="97"/>
      <c r="R291" s="15">
        <f t="shared" si="23"/>
        <v>0</v>
      </c>
      <c r="S291" s="15">
        <f t="shared" si="24"/>
        <v>0</v>
      </c>
      <c r="T291" s="35"/>
      <c r="U291" s="15">
        <f t="shared" si="25"/>
        <v>0</v>
      </c>
      <c r="V291" s="15">
        <f t="shared" si="26"/>
        <v>0</v>
      </c>
      <c r="W291" s="97"/>
      <c r="X291" s="60"/>
    </row>
    <row r="292" spans="1:24" ht="12.75" x14ac:dyDescent="0.15">
      <c r="A292" s="158"/>
      <c r="B292" s="152"/>
      <c r="C292" s="159"/>
      <c r="D292" s="160"/>
      <c r="E292" s="157" t="s">
        <v>43</v>
      </c>
      <c r="F292" s="75"/>
      <c r="G292" s="75"/>
      <c r="H292" s="125"/>
      <c r="I292" s="192"/>
      <c r="J292" s="192"/>
      <c r="K292" s="192"/>
      <c r="L292" s="97"/>
      <c r="M292" s="97"/>
      <c r="N292" s="35"/>
      <c r="O292" s="35">
        <f t="shared" si="27"/>
        <v>0</v>
      </c>
      <c r="P292" s="21">
        <f t="shared" si="22"/>
        <v>0</v>
      </c>
      <c r="Q292" s="97"/>
      <c r="R292" s="15">
        <f t="shared" si="23"/>
        <v>0</v>
      </c>
      <c r="S292" s="15">
        <f t="shared" si="24"/>
        <v>0</v>
      </c>
      <c r="T292" s="35"/>
      <c r="U292" s="15">
        <f t="shared" si="25"/>
        <v>0</v>
      </c>
      <c r="V292" s="15">
        <f t="shared" si="26"/>
        <v>0</v>
      </c>
      <c r="W292" s="97"/>
      <c r="X292" s="60"/>
    </row>
    <row r="293" spans="1:24" ht="12.75" x14ac:dyDescent="0.15">
      <c r="A293" s="158">
        <v>3061</v>
      </c>
      <c r="B293" s="170" t="s">
        <v>191</v>
      </c>
      <c r="C293" s="163">
        <v>6</v>
      </c>
      <c r="D293" s="164">
        <v>1</v>
      </c>
      <c r="E293" s="157" t="s">
        <v>760</v>
      </c>
      <c r="F293" s="114">
        <v>0</v>
      </c>
      <c r="G293" s="114">
        <v>0</v>
      </c>
      <c r="H293" s="194">
        <v>0</v>
      </c>
      <c r="I293" s="192"/>
      <c r="J293" s="192"/>
      <c r="K293" s="192"/>
      <c r="L293" s="202"/>
      <c r="M293" s="97"/>
      <c r="N293" s="35"/>
      <c r="O293" s="35">
        <f t="shared" si="27"/>
        <v>0</v>
      </c>
      <c r="P293" s="21">
        <f t="shared" si="22"/>
        <v>0</v>
      </c>
      <c r="Q293" s="97"/>
      <c r="R293" s="15">
        <f t="shared" si="23"/>
        <v>0</v>
      </c>
      <c r="S293" s="15">
        <f t="shared" si="24"/>
        <v>0</v>
      </c>
      <c r="T293" s="35"/>
      <c r="U293" s="15">
        <f t="shared" si="25"/>
        <v>0</v>
      </c>
      <c r="V293" s="15">
        <f t="shared" si="26"/>
        <v>0</v>
      </c>
      <c r="W293" s="97"/>
      <c r="X293" s="60"/>
    </row>
    <row r="294" spans="1:24" ht="25.5" x14ac:dyDescent="0.15">
      <c r="A294" s="158">
        <v>3070</v>
      </c>
      <c r="B294" s="168" t="s">
        <v>191</v>
      </c>
      <c r="C294" s="159">
        <v>7</v>
      </c>
      <c r="D294" s="160">
        <v>0</v>
      </c>
      <c r="E294" s="161" t="s">
        <v>761</v>
      </c>
      <c r="F294" s="114">
        <v>27424924.899999999</v>
      </c>
      <c r="G294" s="114">
        <v>27424924.899999999</v>
      </c>
      <c r="H294" s="194">
        <v>0</v>
      </c>
      <c r="I294" s="190">
        <f>I296</f>
        <v>23700</v>
      </c>
      <c r="J294" s="190">
        <f>J296</f>
        <v>23700</v>
      </c>
      <c r="K294" s="192"/>
      <c r="L294" s="202">
        <f>L296</f>
        <v>24885</v>
      </c>
      <c r="M294" s="202">
        <f>M296</f>
        <v>24885</v>
      </c>
      <c r="N294" s="35"/>
      <c r="O294" s="35">
        <f t="shared" si="27"/>
        <v>1185</v>
      </c>
      <c r="P294" s="21">
        <f t="shared" si="22"/>
        <v>1185</v>
      </c>
      <c r="Q294" s="97"/>
      <c r="R294" s="15">
        <f t="shared" si="23"/>
        <v>26129.25</v>
      </c>
      <c r="S294" s="15">
        <f t="shared" si="24"/>
        <v>26129.25</v>
      </c>
      <c r="T294" s="35"/>
      <c r="U294" s="15">
        <f t="shared" si="25"/>
        <v>27435.712500000001</v>
      </c>
      <c r="V294" s="15">
        <f t="shared" si="26"/>
        <v>27435.712500000001</v>
      </c>
      <c r="W294" s="97"/>
      <c r="X294" s="60"/>
    </row>
    <row r="295" spans="1:24" ht="12.75" x14ac:dyDescent="0.15">
      <c r="A295" s="158"/>
      <c r="B295" s="152"/>
      <c r="C295" s="159"/>
      <c r="D295" s="160"/>
      <c r="E295" s="157" t="s">
        <v>43</v>
      </c>
      <c r="F295" s="75"/>
      <c r="G295" s="75"/>
      <c r="H295" s="125"/>
      <c r="I295" s="192"/>
      <c r="J295" s="192"/>
      <c r="K295" s="192"/>
      <c r="L295" s="97"/>
      <c r="M295" s="97"/>
      <c r="N295" s="35"/>
      <c r="O295" s="35">
        <f t="shared" si="27"/>
        <v>0</v>
      </c>
      <c r="P295" s="21">
        <f t="shared" si="22"/>
        <v>0</v>
      </c>
      <c r="Q295" s="97"/>
      <c r="R295" s="15">
        <f t="shared" si="23"/>
        <v>0</v>
      </c>
      <c r="S295" s="15">
        <f t="shared" si="24"/>
        <v>0</v>
      </c>
      <c r="T295" s="35"/>
      <c r="U295" s="15">
        <f t="shared" si="25"/>
        <v>0</v>
      </c>
      <c r="V295" s="15">
        <f t="shared" si="26"/>
        <v>0</v>
      </c>
      <c r="W295" s="97"/>
      <c r="X295" s="60"/>
    </row>
    <row r="296" spans="1:24" ht="25.5" x14ac:dyDescent="0.15">
      <c r="A296" s="158">
        <v>3071</v>
      </c>
      <c r="B296" s="170" t="s">
        <v>191</v>
      </c>
      <c r="C296" s="163">
        <v>7</v>
      </c>
      <c r="D296" s="164">
        <v>1</v>
      </c>
      <c r="E296" s="157" t="s">
        <v>761</v>
      </c>
      <c r="F296" s="114">
        <v>27424924.899999999</v>
      </c>
      <c r="G296" s="114">
        <v>27424924.899999999</v>
      </c>
      <c r="H296" s="194">
        <v>0</v>
      </c>
      <c r="I296" s="192">
        <v>23700</v>
      </c>
      <c r="J296" s="192">
        <v>23700</v>
      </c>
      <c r="K296" s="192"/>
      <c r="L296" s="97">
        <f>I296+I296*5%</f>
        <v>24885</v>
      </c>
      <c r="M296" s="97">
        <f>J296+J296*5%</f>
        <v>24885</v>
      </c>
      <c r="N296" s="35"/>
      <c r="O296" s="35">
        <f t="shared" si="27"/>
        <v>1185</v>
      </c>
      <c r="P296" s="21">
        <f t="shared" si="22"/>
        <v>1185</v>
      </c>
      <c r="Q296" s="97"/>
      <c r="R296" s="15">
        <f t="shared" si="23"/>
        <v>26129.25</v>
      </c>
      <c r="S296" s="15">
        <f t="shared" si="24"/>
        <v>26129.25</v>
      </c>
      <c r="T296" s="35"/>
      <c r="U296" s="15">
        <f t="shared" si="25"/>
        <v>27435.712500000001</v>
      </c>
      <c r="V296" s="15">
        <f t="shared" si="26"/>
        <v>27435.712500000001</v>
      </c>
      <c r="W296" s="97"/>
      <c r="X296" s="60"/>
    </row>
    <row r="297" spans="1:24" ht="38.25" x14ac:dyDescent="0.15">
      <c r="A297" s="158">
        <v>3080</v>
      </c>
      <c r="B297" s="168" t="s">
        <v>191</v>
      </c>
      <c r="C297" s="159">
        <v>8</v>
      </c>
      <c r="D297" s="160">
        <v>0</v>
      </c>
      <c r="E297" s="161" t="s">
        <v>762</v>
      </c>
      <c r="F297" s="114">
        <v>0</v>
      </c>
      <c r="G297" s="114">
        <v>0</v>
      </c>
      <c r="H297" s="194">
        <v>0</v>
      </c>
      <c r="I297" s="192"/>
      <c r="J297" s="192"/>
      <c r="K297" s="192"/>
      <c r="L297" s="97"/>
      <c r="M297" s="97"/>
      <c r="N297" s="35"/>
      <c r="O297" s="35">
        <f t="shared" si="27"/>
        <v>0</v>
      </c>
      <c r="P297" s="21">
        <f t="shared" si="22"/>
        <v>0</v>
      </c>
      <c r="Q297" s="97"/>
      <c r="R297" s="15">
        <f t="shared" si="23"/>
        <v>0</v>
      </c>
      <c r="S297" s="15">
        <f t="shared" si="24"/>
        <v>0</v>
      </c>
      <c r="T297" s="35"/>
      <c r="U297" s="15">
        <f t="shared" si="25"/>
        <v>0</v>
      </c>
      <c r="V297" s="15">
        <f t="shared" si="26"/>
        <v>0</v>
      </c>
      <c r="W297" s="97"/>
      <c r="X297" s="60"/>
    </row>
    <row r="298" spans="1:24" ht="12.75" x14ac:dyDescent="0.15">
      <c r="A298" s="158"/>
      <c r="B298" s="152"/>
      <c r="C298" s="159"/>
      <c r="D298" s="160"/>
      <c r="E298" s="157" t="s">
        <v>43</v>
      </c>
      <c r="F298" s="75"/>
      <c r="G298" s="75"/>
      <c r="H298" s="125"/>
      <c r="I298" s="192"/>
      <c r="J298" s="192"/>
      <c r="K298" s="192"/>
      <c r="L298" s="97"/>
      <c r="M298" s="97"/>
      <c r="N298" s="35"/>
      <c r="O298" s="35">
        <f t="shared" si="27"/>
        <v>0</v>
      </c>
      <c r="P298" s="21">
        <f t="shared" si="22"/>
        <v>0</v>
      </c>
      <c r="Q298" s="97"/>
      <c r="R298" s="15">
        <f t="shared" si="23"/>
        <v>0</v>
      </c>
      <c r="S298" s="15">
        <f t="shared" si="24"/>
        <v>0</v>
      </c>
      <c r="T298" s="35"/>
      <c r="U298" s="15">
        <f t="shared" si="25"/>
        <v>0</v>
      </c>
      <c r="V298" s="15">
        <f t="shared" si="26"/>
        <v>0</v>
      </c>
      <c r="W298" s="97"/>
      <c r="X298" s="60"/>
    </row>
    <row r="299" spans="1:24" ht="38.25" x14ac:dyDescent="0.15">
      <c r="A299" s="158">
        <v>3081</v>
      </c>
      <c r="B299" s="170" t="s">
        <v>191</v>
      </c>
      <c r="C299" s="163">
        <v>8</v>
      </c>
      <c r="D299" s="164">
        <v>1</v>
      </c>
      <c r="E299" s="157" t="s">
        <v>762</v>
      </c>
      <c r="F299" s="114">
        <v>0</v>
      </c>
      <c r="G299" s="114">
        <v>0</v>
      </c>
      <c r="H299" s="194">
        <v>0</v>
      </c>
      <c r="I299" s="192"/>
      <c r="J299" s="192"/>
      <c r="K299" s="192"/>
      <c r="L299" s="97"/>
      <c r="M299" s="97"/>
      <c r="N299" s="35"/>
      <c r="O299" s="35">
        <f t="shared" si="27"/>
        <v>0</v>
      </c>
      <c r="P299" s="21">
        <f t="shared" si="22"/>
        <v>0</v>
      </c>
      <c r="Q299" s="97"/>
      <c r="R299" s="15">
        <f t="shared" si="23"/>
        <v>0</v>
      </c>
      <c r="S299" s="15">
        <f t="shared" si="24"/>
        <v>0</v>
      </c>
      <c r="T299" s="35"/>
      <c r="U299" s="15">
        <f t="shared" si="25"/>
        <v>0</v>
      </c>
      <c r="V299" s="15">
        <f t="shared" si="26"/>
        <v>0</v>
      </c>
      <c r="W299" s="97"/>
      <c r="X299" s="60"/>
    </row>
    <row r="300" spans="1:24" ht="12.75" x14ac:dyDescent="0.15">
      <c r="A300" s="158"/>
      <c r="B300" s="152"/>
      <c r="C300" s="159"/>
      <c r="D300" s="160"/>
      <c r="E300" s="157" t="s">
        <v>43</v>
      </c>
      <c r="F300" s="75"/>
      <c r="G300" s="75"/>
      <c r="H300" s="125"/>
      <c r="I300" s="192"/>
      <c r="J300" s="192"/>
      <c r="K300" s="192"/>
      <c r="L300" s="97"/>
      <c r="M300" s="97"/>
      <c r="N300" s="35"/>
      <c r="O300" s="35">
        <f t="shared" si="27"/>
        <v>0</v>
      </c>
      <c r="P300" s="21">
        <f t="shared" si="22"/>
        <v>0</v>
      </c>
      <c r="Q300" s="97"/>
      <c r="R300" s="15">
        <f t="shared" si="23"/>
        <v>0</v>
      </c>
      <c r="S300" s="15">
        <f t="shared" si="24"/>
        <v>0</v>
      </c>
      <c r="T300" s="35"/>
      <c r="U300" s="15">
        <f t="shared" si="25"/>
        <v>0</v>
      </c>
      <c r="V300" s="15">
        <f t="shared" si="26"/>
        <v>0</v>
      </c>
      <c r="W300" s="97"/>
      <c r="X300" s="60"/>
    </row>
    <row r="301" spans="1:24" ht="25.5" x14ac:dyDescent="0.15">
      <c r="A301" s="158">
        <v>3090</v>
      </c>
      <c r="B301" s="168" t="s">
        <v>191</v>
      </c>
      <c r="C301" s="159">
        <v>9</v>
      </c>
      <c r="D301" s="160">
        <v>0</v>
      </c>
      <c r="E301" s="161" t="s">
        <v>203</v>
      </c>
      <c r="F301" s="114">
        <v>0</v>
      </c>
      <c r="G301" s="114">
        <v>0</v>
      </c>
      <c r="H301" s="194">
        <v>0</v>
      </c>
      <c r="I301" s="192"/>
      <c r="J301" s="192"/>
      <c r="K301" s="192"/>
      <c r="L301" s="97"/>
      <c r="M301" s="97"/>
      <c r="N301" s="35"/>
      <c r="O301" s="35">
        <f t="shared" si="27"/>
        <v>0</v>
      </c>
      <c r="P301" s="21">
        <f t="shared" si="22"/>
        <v>0</v>
      </c>
      <c r="Q301" s="97"/>
      <c r="R301" s="15">
        <f t="shared" si="23"/>
        <v>0</v>
      </c>
      <c r="S301" s="15">
        <f t="shared" si="24"/>
        <v>0</v>
      </c>
      <c r="T301" s="35"/>
      <c r="U301" s="15">
        <f t="shared" si="25"/>
        <v>0</v>
      </c>
      <c r="V301" s="15">
        <f t="shared" si="26"/>
        <v>0</v>
      </c>
      <c r="W301" s="97"/>
      <c r="X301" s="60"/>
    </row>
    <row r="302" spans="1:24" ht="12.75" x14ac:dyDescent="0.15">
      <c r="A302" s="158"/>
      <c r="B302" s="152"/>
      <c r="C302" s="159"/>
      <c r="D302" s="160"/>
      <c r="E302" s="157" t="s">
        <v>43</v>
      </c>
      <c r="F302" s="75"/>
      <c r="G302" s="75"/>
      <c r="H302" s="125"/>
      <c r="I302" s="192"/>
      <c r="J302" s="192"/>
      <c r="K302" s="192"/>
      <c r="L302" s="97"/>
      <c r="M302" s="97"/>
      <c r="N302" s="35"/>
      <c r="O302" s="35">
        <f t="shared" si="27"/>
        <v>0</v>
      </c>
      <c r="P302" s="21">
        <f t="shared" si="22"/>
        <v>0</v>
      </c>
      <c r="Q302" s="97"/>
      <c r="R302" s="15">
        <f t="shared" si="23"/>
        <v>0</v>
      </c>
      <c r="S302" s="15">
        <f t="shared" si="24"/>
        <v>0</v>
      </c>
      <c r="T302" s="35"/>
      <c r="U302" s="15">
        <f t="shared" si="25"/>
        <v>0</v>
      </c>
      <c r="V302" s="15">
        <f t="shared" si="26"/>
        <v>0</v>
      </c>
      <c r="W302" s="97"/>
      <c r="X302" s="60"/>
    </row>
    <row r="303" spans="1:24" ht="25.5" x14ac:dyDescent="0.15">
      <c r="A303" s="173">
        <v>3091</v>
      </c>
      <c r="B303" s="170" t="s">
        <v>191</v>
      </c>
      <c r="C303" s="174">
        <v>9</v>
      </c>
      <c r="D303" s="175">
        <v>1</v>
      </c>
      <c r="E303" s="176" t="s">
        <v>203</v>
      </c>
      <c r="F303" s="114">
        <v>0</v>
      </c>
      <c r="G303" s="114">
        <v>0</v>
      </c>
      <c r="H303" s="194">
        <v>0</v>
      </c>
      <c r="I303" s="192"/>
      <c r="J303" s="192"/>
      <c r="K303" s="192"/>
      <c r="L303" s="97"/>
      <c r="M303" s="97"/>
      <c r="N303" s="35"/>
      <c r="O303" s="35">
        <f t="shared" si="27"/>
        <v>0</v>
      </c>
      <c r="P303" s="21">
        <f t="shared" ref="P303:P309" si="28">M303-J303</f>
        <v>0</v>
      </c>
      <c r="Q303" s="97"/>
      <c r="R303" s="15">
        <f t="shared" si="23"/>
        <v>0</v>
      </c>
      <c r="S303" s="15">
        <f t="shared" si="24"/>
        <v>0</v>
      </c>
      <c r="T303" s="35"/>
      <c r="U303" s="15">
        <f t="shared" si="25"/>
        <v>0</v>
      </c>
      <c r="V303" s="15">
        <f t="shared" si="26"/>
        <v>0</v>
      </c>
      <c r="W303" s="97"/>
      <c r="X303" s="60"/>
    </row>
    <row r="304" spans="1:24" ht="38.25" x14ac:dyDescent="0.15">
      <c r="A304" s="173">
        <v>3092</v>
      </c>
      <c r="B304" s="170" t="s">
        <v>191</v>
      </c>
      <c r="C304" s="174">
        <v>9</v>
      </c>
      <c r="D304" s="175">
        <v>2</v>
      </c>
      <c r="E304" s="176" t="s">
        <v>763</v>
      </c>
      <c r="F304" s="114">
        <v>0</v>
      </c>
      <c r="G304" s="114">
        <v>0</v>
      </c>
      <c r="H304" s="194">
        <v>0</v>
      </c>
      <c r="I304" s="192"/>
      <c r="J304" s="192"/>
      <c r="K304" s="192"/>
      <c r="L304" s="202"/>
      <c r="M304" s="202"/>
      <c r="N304" s="35"/>
      <c r="O304" s="35">
        <f t="shared" si="27"/>
        <v>0</v>
      </c>
      <c r="P304" s="21">
        <f t="shared" si="28"/>
        <v>0</v>
      </c>
      <c r="Q304" s="97"/>
      <c r="R304" s="15">
        <f t="shared" si="23"/>
        <v>0</v>
      </c>
      <c r="S304" s="15">
        <f t="shared" si="24"/>
        <v>0</v>
      </c>
      <c r="T304" s="35"/>
      <c r="U304" s="15">
        <f t="shared" si="25"/>
        <v>0</v>
      </c>
      <c r="V304" s="15">
        <f t="shared" si="26"/>
        <v>0</v>
      </c>
      <c r="W304" s="97"/>
      <c r="X304" s="60"/>
    </row>
    <row r="305" spans="1:24" ht="25.5" x14ac:dyDescent="0.15">
      <c r="A305" s="177">
        <v>3100</v>
      </c>
      <c r="B305" s="159" t="s">
        <v>207</v>
      </c>
      <c r="C305" s="159">
        <v>0</v>
      </c>
      <c r="D305" s="160">
        <v>0</v>
      </c>
      <c r="E305" s="178" t="s">
        <v>764</v>
      </c>
      <c r="F305" s="114">
        <v>28004000</v>
      </c>
      <c r="G305" s="114">
        <v>203004000</v>
      </c>
      <c r="H305" s="194">
        <v>0</v>
      </c>
      <c r="I305" s="190">
        <f>I307</f>
        <v>297122.40000000002</v>
      </c>
      <c r="J305" s="190">
        <f>J307</f>
        <v>297122.40000000002</v>
      </c>
      <c r="K305" s="192"/>
      <c r="L305" s="202">
        <f>L307</f>
        <v>311978.52</v>
      </c>
      <c r="M305" s="202">
        <f>M307</f>
        <v>311978.52</v>
      </c>
      <c r="N305" s="35"/>
      <c r="O305" s="35">
        <f t="shared" si="27"/>
        <v>14856.119999999995</v>
      </c>
      <c r="P305" s="21">
        <f t="shared" si="28"/>
        <v>14856.119999999995</v>
      </c>
      <c r="Q305" s="97"/>
      <c r="R305" s="15">
        <f t="shared" si="23"/>
        <v>327577.446</v>
      </c>
      <c r="S305" s="15">
        <f t="shared" si="24"/>
        <v>327577.446</v>
      </c>
      <c r="T305" s="35"/>
      <c r="U305" s="15">
        <f t="shared" si="25"/>
        <v>343956.31829999998</v>
      </c>
      <c r="V305" s="15">
        <f t="shared" si="26"/>
        <v>343956.31829999998</v>
      </c>
      <c r="W305" s="97"/>
      <c r="X305" s="60"/>
    </row>
    <row r="306" spans="1:24" ht="12.75" x14ac:dyDescent="0.15">
      <c r="A306" s="173"/>
      <c r="B306" s="152"/>
      <c r="C306" s="153"/>
      <c r="D306" s="154"/>
      <c r="E306" s="157" t="s">
        <v>5</v>
      </c>
      <c r="F306" s="75"/>
      <c r="G306" s="75"/>
      <c r="H306" s="125"/>
      <c r="I306" s="192"/>
      <c r="J306" s="192"/>
      <c r="K306" s="192"/>
      <c r="L306" s="202"/>
      <c r="M306" s="202"/>
      <c r="N306" s="35"/>
      <c r="O306" s="35">
        <f t="shared" si="27"/>
        <v>0</v>
      </c>
      <c r="P306" s="21">
        <f t="shared" si="28"/>
        <v>0</v>
      </c>
      <c r="Q306" s="97"/>
      <c r="R306" s="15">
        <f t="shared" si="23"/>
        <v>0</v>
      </c>
      <c r="S306" s="15">
        <f t="shared" si="24"/>
        <v>0</v>
      </c>
      <c r="T306" s="35"/>
      <c r="U306" s="15">
        <f t="shared" si="25"/>
        <v>0</v>
      </c>
      <c r="V306" s="15">
        <f t="shared" si="26"/>
        <v>0</v>
      </c>
      <c r="W306" s="97"/>
      <c r="X306" s="60"/>
    </row>
    <row r="307" spans="1:24" ht="25.5" x14ac:dyDescent="0.15">
      <c r="A307" s="173">
        <v>3110</v>
      </c>
      <c r="B307" s="179" t="s">
        <v>207</v>
      </c>
      <c r="C307" s="179">
        <v>1</v>
      </c>
      <c r="D307" s="180">
        <v>0</v>
      </c>
      <c r="E307" s="171" t="s">
        <v>765</v>
      </c>
      <c r="F307" s="114">
        <v>28004000</v>
      </c>
      <c r="G307" s="114">
        <v>203004000</v>
      </c>
      <c r="H307" s="194">
        <v>0</v>
      </c>
      <c r="I307" s="190">
        <f>I309</f>
        <v>297122.40000000002</v>
      </c>
      <c r="J307" s="190">
        <f>J309</f>
        <v>297122.40000000002</v>
      </c>
      <c r="K307" s="192"/>
      <c r="L307" s="202">
        <f>L309</f>
        <v>311978.52</v>
      </c>
      <c r="M307" s="202">
        <f>M309</f>
        <v>311978.52</v>
      </c>
      <c r="N307" s="35"/>
      <c r="O307" s="35">
        <f t="shared" si="27"/>
        <v>14856.119999999995</v>
      </c>
      <c r="P307" s="21">
        <f t="shared" si="28"/>
        <v>14856.119999999995</v>
      </c>
      <c r="Q307" s="97"/>
      <c r="R307" s="15">
        <f t="shared" si="23"/>
        <v>327577.446</v>
      </c>
      <c r="S307" s="15">
        <f t="shared" si="24"/>
        <v>327577.446</v>
      </c>
      <c r="T307" s="35"/>
      <c r="U307" s="15">
        <f t="shared" si="25"/>
        <v>343956.31829999998</v>
      </c>
      <c r="V307" s="15">
        <f t="shared" si="26"/>
        <v>343956.31829999998</v>
      </c>
      <c r="W307" s="97"/>
      <c r="X307" s="60"/>
    </row>
    <row r="308" spans="1:24" ht="12.75" x14ac:dyDescent="0.15">
      <c r="A308" s="173"/>
      <c r="B308" s="152"/>
      <c r="C308" s="159"/>
      <c r="D308" s="160"/>
      <c r="E308" s="157" t="s">
        <v>43</v>
      </c>
      <c r="F308" s="75"/>
      <c r="G308" s="75"/>
      <c r="H308" s="125"/>
      <c r="I308" s="192"/>
      <c r="J308" s="192"/>
      <c r="K308" s="192"/>
      <c r="L308" s="97"/>
      <c r="M308" s="97"/>
      <c r="N308" s="35"/>
      <c r="O308" s="35">
        <f t="shared" si="27"/>
        <v>0</v>
      </c>
      <c r="P308" s="21">
        <f t="shared" si="28"/>
        <v>0</v>
      </c>
      <c r="Q308" s="97"/>
      <c r="R308" s="15">
        <f t="shared" si="23"/>
        <v>0</v>
      </c>
      <c r="S308" s="15">
        <f t="shared" si="24"/>
        <v>0</v>
      </c>
      <c r="T308" s="35"/>
      <c r="U308" s="15">
        <f t="shared" si="25"/>
        <v>0</v>
      </c>
      <c r="V308" s="15">
        <f t="shared" si="26"/>
        <v>0</v>
      </c>
      <c r="W308" s="97"/>
      <c r="X308" s="60"/>
    </row>
    <row r="309" spans="1:24" ht="13.5" thickBot="1" x14ac:dyDescent="0.2">
      <c r="A309" s="181">
        <v>3112</v>
      </c>
      <c r="B309" s="182" t="s">
        <v>207</v>
      </c>
      <c r="C309" s="182">
        <v>1</v>
      </c>
      <c r="D309" s="183">
        <v>2</v>
      </c>
      <c r="E309" s="184" t="s">
        <v>212</v>
      </c>
      <c r="F309" s="114">
        <v>28004000</v>
      </c>
      <c r="G309" s="114">
        <v>203004000</v>
      </c>
      <c r="H309" s="194">
        <v>0</v>
      </c>
      <c r="I309" s="192">
        <v>297122.40000000002</v>
      </c>
      <c r="J309" s="192">
        <v>297122.40000000002</v>
      </c>
      <c r="K309" s="192"/>
      <c r="L309" s="97">
        <f>I309+I309*5%</f>
        <v>311978.52</v>
      </c>
      <c r="M309" s="97">
        <f>J309+J309*5%</f>
        <v>311978.52</v>
      </c>
      <c r="N309" s="35"/>
      <c r="O309" s="35">
        <f>M309-J309</f>
        <v>14856.119999999995</v>
      </c>
      <c r="P309" s="21">
        <f t="shared" si="28"/>
        <v>14856.119999999995</v>
      </c>
      <c r="Q309" s="97"/>
      <c r="R309" s="15">
        <f t="shared" si="23"/>
        <v>327577.446</v>
      </c>
      <c r="S309" s="15">
        <f t="shared" si="24"/>
        <v>327577.446</v>
      </c>
      <c r="T309" s="35"/>
      <c r="U309" s="15">
        <f t="shared" si="25"/>
        <v>343956.31829999998</v>
      </c>
      <c r="V309" s="15">
        <f t="shared" si="26"/>
        <v>343956.31829999998</v>
      </c>
      <c r="W309" s="97"/>
      <c r="X309" s="60"/>
    </row>
  </sheetData>
  <mergeCells count="25">
    <mergeCell ref="X6:X7"/>
    <mergeCell ref="U5:W5"/>
    <mergeCell ref="L6:L7"/>
    <mergeCell ref="M6:N6"/>
    <mergeCell ref="I6:I7"/>
    <mergeCell ref="R6:R7"/>
    <mergeCell ref="S6:T6"/>
    <mergeCell ref="U6:U7"/>
    <mergeCell ref="V6:W6"/>
    <mergeCell ref="J6:K6"/>
    <mergeCell ref="O5:Q5"/>
    <mergeCell ref="O6:O7"/>
    <mergeCell ref="P6:Q6"/>
    <mergeCell ref="A3:W3"/>
    <mergeCell ref="A5:A7"/>
    <mergeCell ref="B5:B7"/>
    <mergeCell ref="C5:C7"/>
    <mergeCell ref="D5:D7"/>
    <mergeCell ref="E5:E7"/>
    <mergeCell ref="F5:H5"/>
    <mergeCell ref="I5:K5"/>
    <mergeCell ref="F6:F7"/>
    <mergeCell ref="G6:H6"/>
    <mergeCell ref="L5:N5"/>
    <mergeCell ref="R5:T5"/>
  </mergeCells>
  <pageMargins left="0.25" right="0.25" top="0.75" bottom="0.75" header="0.3" footer="0.3"/>
  <pageSetup paperSize="9" scale="91" orientation="landscape" r:id="rId1"/>
  <rowBreaks count="3" manualBreakCount="3">
    <brk id="25" max="16383" man="1"/>
    <brk id="150" max="23" man="1"/>
    <brk id="177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view="pageBreakPreview" zoomScaleNormal="110" zoomScaleSheetLayoutView="100" workbookViewId="0">
      <selection activeCell="I16" sqref="I16"/>
    </sheetView>
  </sheetViews>
  <sheetFormatPr defaultRowHeight="10.5" x14ac:dyDescent="0.15"/>
  <cols>
    <col min="1" max="1" width="11.33203125" style="2" customWidth="1"/>
    <col min="2" max="2" width="52" style="3" customWidth="1"/>
    <col min="3" max="3" width="6.5" style="2" customWidth="1"/>
    <col min="4" max="5" width="24.1640625" style="2" customWidth="1"/>
    <col min="6" max="6" width="21.83203125" style="2" customWidth="1"/>
    <col min="7" max="7" width="14.1640625" style="2" customWidth="1"/>
    <col min="8" max="8" width="14.83203125" style="2" customWidth="1"/>
    <col min="9" max="9" width="11.6640625" style="2" customWidth="1"/>
    <col min="10" max="10" width="13.1640625" style="1" customWidth="1"/>
    <col min="11" max="11" width="13.33203125" style="1" customWidth="1"/>
    <col min="12" max="12" width="12.33203125" style="1" customWidth="1"/>
    <col min="13" max="13" width="16.5" style="1" customWidth="1"/>
    <col min="14" max="14" width="16" style="1" customWidth="1"/>
    <col min="15" max="15" width="16.1640625" style="1" customWidth="1"/>
    <col min="16" max="16" width="15" style="1" customWidth="1"/>
    <col min="17" max="18" width="14.33203125" style="1" customWidth="1"/>
    <col min="19" max="19" width="13.1640625" style="1" customWidth="1"/>
    <col min="20" max="21" width="14.5" style="1" customWidth="1"/>
    <col min="22" max="22" width="21.1640625" customWidth="1"/>
  </cols>
  <sheetData>
    <row r="1" spans="1:22" ht="24" customHeight="1" x14ac:dyDescent="0.15"/>
    <row r="2" spans="1:22" ht="15.75" x14ac:dyDescent="0.15">
      <c r="A2" s="220" t="s">
        <v>487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</row>
    <row r="3" spans="1:22" ht="18.75" customHeight="1" x14ac:dyDescent="0.15">
      <c r="A3" s="25"/>
      <c r="B3" s="26"/>
      <c r="C3" s="25"/>
      <c r="D3" s="25"/>
      <c r="E3" s="25"/>
      <c r="F3" s="25"/>
      <c r="G3" s="25"/>
      <c r="H3" s="25"/>
      <c r="I3" s="25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V3" s="28" t="s">
        <v>0</v>
      </c>
    </row>
    <row r="4" spans="1:22" x14ac:dyDescent="0.15">
      <c r="A4" s="214" t="s">
        <v>1</v>
      </c>
      <c r="B4" s="226" t="s">
        <v>213</v>
      </c>
      <c r="C4" s="214" t="s">
        <v>214</v>
      </c>
      <c r="D4" s="232" t="s">
        <v>497</v>
      </c>
      <c r="E4" s="232"/>
      <c r="F4" s="232"/>
      <c r="G4" s="232" t="s">
        <v>496</v>
      </c>
      <c r="H4" s="232"/>
      <c r="I4" s="232"/>
      <c r="J4" s="232" t="s">
        <v>478</v>
      </c>
      <c r="K4" s="232"/>
      <c r="L4" s="232"/>
      <c r="M4" s="233" t="s">
        <v>498</v>
      </c>
      <c r="N4" s="233"/>
      <c r="O4" s="233"/>
      <c r="P4" s="232" t="s">
        <v>483</v>
      </c>
      <c r="Q4" s="232"/>
      <c r="R4" s="232"/>
      <c r="S4" s="232" t="s">
        <v>499</v>
      </c>
      <c r="T4" s="232"/>
      <c r="U4" s="232"/>
      <c r="V4" s="53" t="s">
        <v>454</v>
      </c>
    </row>
    <row r="5" spans="1:22" x14ac:dyDescent="0.15">
      <c r="A5" s="214"/>
      <c r="B5" s="226"/>
      <c r="C5" s="214"/>
      <c r="D5" s="214" t="s">
        <v>4</v>
      </c>
      <c r="E5" s="214" t="s">
        <v>5</v>
      </c>
      <c r="F5" s="214"/>
      <c r="G5" s="214" t="s">
        <v>4</v>
      </c>
      <c r="H5" s="214" t="s">
        <v>5</v>
      </c>
      <c r="I5" s="214"/>
      <c r="J5" s="214" t="s">
        <v>4</v>
      </c>
      <c r="K5" s="214" t="s">
        <v>5</v>
      </c>
      <c r="L5" s="214"/>
      <c r="M5" s="214" t="s">
        <v>4</v>
      </c>
      <c r="N5" s="214" t="s">
        <v>5</v>
      </c>
      <c r="O5" s="214"/>
      <c r="P5" s="214" t="s">
        <v>4</v>
      </c>
      <c r="Q5" s="214" t="s">
        <v>5</v>
      </c>
      <c r="R5" s="214"/>
      <c r="S5" s="214" t="s">
        <v>4</v>
      </c>
      <c r="T5" s="214" t="s">
        <v>5</v>
      </c>
      <c r="U5" s="214"/>
      <c r="V5" s="212" t="s">
        <v>613</v>
      </c>
    </row>
    <row r="6" spans="1:22" ht="21" x14ac:dyDescent="0.15">
      <c r="A6" s="214"/>
      <c r="B6" s="226"/>
      <c r="C6" s="214"/>
      <c r="D6" s="214"/>
      <c r="E6" s="12" t="s">
        <v>6</v>
      </c>
      <c r="F6" s="12" t="s">
        <v>7</v>
      </c>
      <c r="G6" s="214"/>
      <c r="H6" s="12" t="s">
        <v>6</v>
      </c>
      <c r="I6" s="12" t="s">
        <v>7</v>
      </c>
      <c r="J6" s="214"/>
      <c r="K6" s="12" t="s">
        <v>6</v>
      </c>
      <c r="L6" s="12" t="s">
        <v>7</v>
      </c>
      <c r="M6" s="214"/>
      <c r="N6" s="12" t="s">
        <v>6</v>
      </c>
      <c r="O6" s="12" t="s">
        <v>7</v>
      </c>
      <c r="P6" s="214"/>
      <c r="Q6" s="12" t="s">
        <v>6</v>
      </c>
      <c r="R6" s="12" t="s">
        <v>7</v>
      </c>
      <c r="S6" s="214"/>
      <c r="T6" s="12" t="s">
        <v>6</v>
      </c>
      <c r="U6" s="12" t="s">
        <v>7</v>
      </c>
      <c r="V6" s="212"/>
    </row>
    <row r="7" spans="1:22" x14ac:dyDescent="0.15">
      <c r="A7" s="10">
        <v>1</v>
      </c>
      <c r="B7" s="12">
        <v>2</v>
      </c>
      <c r="C7" s="10">
        <v>3</v>
      </c>
      <c r="D7" s="12">
        <v>4</v>
      </c>
      <c r="E7" s="10">
        <v>5</v>
      </c>
      <c r="F7" s="12">
        <v>6</v>
      </c>
      <c r="G7" s="10">
        <v>7</v>
      </c>
      <c r="H7" s="12">
        <v>8</v>
      </c>
      <c r="I7" s="10">
        <v>9</v>
      </c>
      <c r="J7" s="12">
        <v>10</v>
      </c>
      <c r="K7" s="10">
        <v>11</v>
      </c>
      <c r="L7" s="12">
        <v>12</v>
      </c>
      <c r="M7" s="10">
        <v>13</v>
      </c>
      <c r="N7" s="12">
        <v>14</v>
      </c>
      <c r="O7" s="10">
        <v>15</v>
      </c>
      <c r="P7" s="12">
        <v>16</v>
      </c>
      <c r="Q7" s="10">
        <v>17</v>
      </c>
      <c r="R7" s="12">
        <v>18</v>
      </c>
      <c r="S7" s="10">
        <v>19</v>
      </c>
      <c r="T7" s="12">
        <v>20</v>
      </c>
      <c r="U7" s="10">
        <v>21</v>
      </c>
      <c r="V7" s="12">
        <v>22</v>
      </c>
    </row>
    <row r="8" spans="1:22" s="6" customFormat="1" ht="25.5" x14ac:dyDescent="0.15">
      <c r="A8" s="75">
        <v>4000</v>
      </c>
      <c r="B8" s="74" t="s">
        <v>766</v>
      </c>
      <c r="C8" s="75"/>
      <c r="D8" s="239">
        <v>2357319251.1999998</v>
      </c>
      <c r="E8" s="239">
        <v>1599766543.6000001</v>
      </c>
      <c r="F8" s="239">
        <v>932552707.60000002</v>
      </c>
      <c r="G8" s="83">
        <f>G9+G45+G89+G142+G162+G211+G241+G272+G304</f>
        <v>1750971.4</v>
      </c>
      <c r="H8" s="83">
        <f>H9+H45+H89+H142+H162+H211+H241+H272+H304</f>
        <v>1750971.4</v>
      </c>
      <c r="I8" s="83"/>
      <c r="J8" s="15">
        <f>J9+J45+J89+J142+J162+J211+J241+J272+J304</f>
        <v>1838519.97</v>
      </c>
      <c r="K8" s="15">
        <f>K9+K45+K89+K142+K162+K211+K241+K272+K304</f>
        <v>1838519.97</v>
      </c>
      <c r="L8" s="15"/>
      <c r="M8" s="15">
        <f>K8-H8</f>
        <v>87548.570000000065</v>
      </c>
      <c r="N8" s="15">
        <f>K8-H8</f>
        <v>87548.570000000065</v>
      </c>
      <c r="O8" s="15"/>
      <c r="P8" s="15">
        <f>P9+P45+P89+P142+P162+P211+P241+P272+P304</f>
        <v>1930445.9685</v>
      </c>
      <c r="Q8" s="15">
        <f>Q9+Q45+Q89+Q142+Q162+Q211+Q241+Q272+Q304</f>
        <v>1930445.9685</v>
      </c>
      <c r="R8" s="15"/>
      <c r="S8" s="15">
        <f>S9+S45+S89+S142+S162+S211+S241+S272+S304</f>
        <v>2026968.2669249999</v>
      </c>
      <c r="T8" s="15">
        <f>T9+T45+T89+T142+T162+T211+T241+T272+T304</f>
        <v>2026968.2669249999</v>
      </c>
      <c r="U8" s="15"/>
      <c r="V8" s="102"/>
    </row>
    <row r="9" spans="1:22" ht="12.75" x14ac:dyDescent="0.15">
      <c r="A9" s="75"/>
      <c r="B9" s="74" t="s">
        <v>767</v>
      </c>
      <c r="C9" s="75"/>
      <c r="D9" s="114">
        <v>294884980.39999998</v>
      </c>
      <c r="E9" s="114">
        <v>248233949.40000001</v>
      </c>
      <c r="F9" s="114">
        <v>46651031</v>
      </c>
      <c r="G9" s="82">
        <f>G11+G20+G28</f>
        <v>296999</v>
      </c>
      <c r="H9" s="82">
        <f>H11+H20+H28</f>
        <v>296999</v>
      </c>
      <c r="I9" s="17"/>
      <c r="J9" s="15">
        <f>J11+J20+J28</f>
        <v>311848.95</v>
      </c>
      <c r="K9" s="15">
        <f>K11+K20+K28</f>
        <v>311848.95</v>
      </c>
      <c r="L9" s="21"/>
      <c r="M9" s="15">
        <f>J9-H9</f>
        <v>14849.950000000012</v>
      </c>
      <c r="N9" s="15">
        <f>K9-H9</f>
        <v>14849.950000000012</v>
      </c>
      <c r="O9" s="21"/>
      <c r="P9" s="15">
        <f>P11+P20+P28</f>
        <v>327441.39750000002</v>
      </c>
      <c r="Q9" s="15">
        <f>Q11+Q20+Q28</f>
        <v>327441.39750000002</v>
      </c>
      <c r="R9" s="21"/>
      <c r="S9" s="15">
        <f>S11+S20+S28</f>
        <v>343813.46737500001</v>
      </c>
      <c r="T9" s="15">
        <f>T11+T20+T28</f>
        <v>343813.46737500001</v>
      </c>
      <c r="U9" s="19"/>
      <c r="V9" s="60"/>
    </row>
    <row r="10" spans="1:22" s="6" customFormat="1" ht="38.25" x14ac:dyDescent="0.15">
      <c r="A10" s="75">
        <v>4050</v>
      </c>
      <c r="B10" s="74" t="s">
        <v>768</v>
      </c>
      <c r="C10" s="75" t="s">
        <v>215</v>
      </c>
      <c r="D10" s="75"/>
      <c r="E10" s="75"/>
      <c r="F10" s="75"/>
      <c r="G10" s="32"/>
      <c r="H10" s="32"/>
      <c r="I10" s="32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59"/>
    </row>
    <row r="11" spans="1:22" ht="12.75" x14ac:dyDescent="0.15">
      <c r="A11" s="75"/>
      <c r="B11" s="74" t="s">
        <v>767</v>
      </c>
      <c r="C11" s="75"/>
      <c r="D11" s="114">
        <v>254510670</v>
      </c>
      <c r="E11" s="114">
        <v>221435470</v>
      </c>
      <c r="F11" s="114">
        <v>33075200</v>
      </c>
      <c r="G11" s="31">
        <f>G13</f>
        <v>257000</v>
      </c>
      <c r="H11" s="31">
        <f>H13</f>
        <v>257000</v>
      </c>
      <c r="I11" s="17"/>
      <c r="J11" s="15">
        <f>G11+G11*5%</f>
        <v>269850</v>
      </c>
      <c r="K11" s="15">
        <f>H11+H11*5%</f>
        <v>269850</v>
      </c>
      <c r="L11" s="15"/>
      <c r="M11" s="15">
        <f>J11-G11</f>
        <v>12850</v>
      </c>
      <c r="N11" s="15">
        <f>K11-H11</f>
        <v>12850</v>
      </c>
      <c r="O11" s="21"/>
      <c r="P11" s="15">
        <f>J11+J11*5%</f>
        <v>283342.5</v>
      </c>
      <c r="Q11" s="15">
        <f>K11+K11*5%</f>
        <v>283342.5</v>
      </c>
      <c r="R11" s="15"/>
      <c r="S11" s="15">
        <f>P11+P11*5%</f>
        <v>297509.625</v>
      </c>
      <c r="T11" s="15">
        <f>Q11+Q11*5%</f>
        <v>297509.625</v>
      </c>
      <c r="U11" s="19"/>
      <c r="V11" s="60"/>
    </row>
    <row r="12" spans="1:22" s="6" customFormat="1" ht="25.5" x14ac:dyDescent="0.15">
      <c r="A12" s="75">
        <v>4100</v>
      </c>
      <c r="B12" s="74" t="s">
        <v>769</v>
      </c>
      <c r="C12" s="75" t="s">
        <v>215</v>
      </c>
      <c r="D12" s="75"/>
      <c r="E12" s="75"/>
      <c r="F12" s="75"/>
      <c r="G12" s="13"/>
      <c r="H12" s="13"/>
      <c r="I12" s="77"/>
      <c r="J12" s="19"/>
      <c r="K12" s="19"/>
      <c r="L12" s="19"/>
      <c r="M12" s="21"/>
      <c r="N12" s="21"/>
      <c r="O12" s="21"/>
      <c r="P12" s="15">
        <f t="shared" ref="P12:Q75" si="0">J12+J12*5%</f>
        <v>0</v>
      </c>
      <c r="Q12" s="15">
        <f t="shared" si="0"/>
        <v>0</v>
      </c>
      <c r="R12" s="19"/>
      <c r="S12" s="15">
        <f t="shared" ref="S12:T75" si="1">P12+P12*5%</f>
        <v>0</v>
      </c>
      <c r="T12" s="15">
        <f t="shared" si="1"/>
        <v>0</v>
      </c>
      <c r="U12" s="21"/>
      <c r="V12" s="59"/>
    </row>
    <row r="13" spans="1:22" ht="12.75" x14ac:dyDescent="0.15">
      <c r="A13" s="75"/>
      <c r="B13" s="74" t="s">
        <v>767</v>
      </c>
      <c r="C13" s="75"/>
      <c r="D13" s="114">
        <v>254510670</v>
      </c>
      <c r="E13" s="114">
        <v>221435470</v>
      </c>
      <c r="F13" s="114">
        <v>33075200</v>
      </c>
      <c r="G13" s="20">
        <v>257000</v>
      </c>
      <c r="H13" s="20">
        <v>257000</v>
      </c>
      <c r="I13" s="20"/>
      <c r="J13" s="21">
        <f>G13+G13*5%</f>
        <v>269850</v>
      </c>
      <c r="K13" s="21">
        <f>H13+H13*5%</f>
        <v>269850</v>
      </c>
      <c r="L13" s="21"/>
      <c r="M13" s="21">
        <f>J13-G13</f>
        <v>12850</v>
      </c>
      <c r="N13" s="21">
        <f>K13-H13</f>
        <v>12850</v>
      </c>
      <c r="O13" s="21"/>
      <c r="P13" s="15">
        <f t="shared" si="0"/>
        <v>283342.5</v>
      </c>
      <c r="Q13" s="15">
        <f t="shared" si="0"/>
        <v>283342.5</v>
      </c>
      <c r="R13" s="21"/>
      <c r="S13" s="15">
        <f t="shared" si="1"/>
        <v>297509.625</v>
      </c>
      <c r="T13" s="15">
        <f t="shared" si="1"/>
        <v>297509.625</v>
      </c>
      <c r="U13" s="19"/>
      <c r="V13" s="60"/>
    </row>
    <row r="14" spans="1:22" s="6" customFormat="1" ht="38.25" x14ac:dyDescent="0.15">
      <c r="A14" s="75">
        <v>4110</v>
      </c>
      <c r="B14" s="74" t="s">
        <v>770</v>
      </c>
      <c r="C14" s="75" t="s">
        <v>215</v>
      </c>
      <c r="D14" s="114">
        <v>0</v>
      </c>
      <c r="E14" s="114">
        <v>0</v>
      </c>
      <c r="F14" s="114">
        <v>0</v>
      </c>
      <c r="G14" s="33"/>
      <c r="H14" s="33"/>
      <c r="I14" s="33"/>
      <c r="J14" s="21"/>
      <c r="K14" s="21"/>
      <c r="L14" s="21"/>
      <c r="M14" s="21"/>
      <c r="N14" s="21"/>
      <c r="O14" s="21"/>
      <c r="P14" s="15">
        <f t="shared" si="0"/>
        <v>0</v>
      </c>
      <c r="Q14" s="15">
        <f t="shared" si="0"/>
        <v>0</v>
      </c>
      <c r="R14" s="21"/>
      <c r="S14" s="15">
        <f t="shared" si="1"/>
        <v>0</v>
      </c>
      <c r="T14" s="15">
        <f t="shared" si="1"/>
        <v>0</v>
      </c>
      <c r="U14" s="21"/>
      <c r="V14" s="59"/>
    </row>
    <row r="15" spans="1:22" ht="12.75" x14ac:dyDescent="0.15">
      <c r="A15" s="75"/>
      <c r="B15" s="74" t="s">
        <v>462</v>
      </c>
      <c r="C15" s="75"/>
      <c r="D15" s="114">
        <v>0</v>
      </c>
      <c r="E15" s="114">
        <v>0</v>
      </c>
      <c r="F15" s="114">
        <v>0</v>
      </c>
      <c r="G15" s="17"/>
      <c r="H15" s="17"/>
      <c r="I15" s="17"/>
      <c r="J15" s="19"/>
      <c r="K15" s="19"/>
      <c r="L15" s="19"/>
      <c r="M15" s="21"/>
      <c r="N15" s="21"/>
      <c r="O15" s="21"/>
      <c r="P15" s="15">
        <f t="shared" si="0"/>
        <v>0</v>
      </c>
      <c r="Q15" s="15">
        <f t="shared" si="0"/>
        <v>0</v>
      </c>
      <c r="R15" s="19"/>
      <c r="S15" s="15">
        <f t="shared" si="1"/>
        <v>0</v>
      </c>
      <c r="T15" s="15">
        <f t="shared" si="1"/>
        <v>0</v>
      </c>
      <c r="U15" s="19"/>
      <c r="V15" s="60"/>
    </row>
    <row r="16" spans="1:22" ht="52.5" x14ac:dyDescent="0.15">
      <c r="A16" s="75">
        <v>4111</v>
      </c>
      <c r="B16" s="74" t="s">
        <v>771</v>
      </c>
      <c r="C16" s="75" t="s">
        <v>216</v>
      </c>
      <c r="D16" s="114">
        <v>0</v>
      </c>
      <c r="E16" s="114">
        <v>0</v>
      </c>
      <c r="F16" s="114">
        <v>0</v>
      </c>
      <c r="G16" s="20"/>
      <c r="H16" s="33"/>
      <c r="I16" s="20"/>
      <c r="J16" s="19"/>
      <c r="K16" s="19"/>
      <c r="L16" s="19"/>
      <c r="M16" s="21"/>
      <c r="N16" s="21"/>
      <c r="O16" s="21"/>
      <c r="P16" s="15">
        <f t="shared" si="0"/>
        <v>0</v>
      </c>
      <c r="Q16" s="15">
        <f t="shared" si="0"/>
        <v>0</v>
      </c>
      <c r="R16" s="19"/>
      <c r="S16" s="15">
        <f t="shared" si="1"/>
        <v>0</v>
      </c>
      <c r="T16" s="15">
        <f t="shared" si="1"/>
        <v>0</v>
      </c>
      <c r="U16" s="21"/>
      <c r="V16" s="119" t="s">
        <v>490</v>
      </c>
    </row>
    <row r="17" spans="1:22" ht="25.5" x14ac:dyDescent="0.15">
      <c r="A17" s="75">
        <v>4112</v>
      </c>
      <c r="B17" s="74" t="s">
        <v>772</v>
      </c>
      <c r="C17" s="75" t="s">
        <v>218</v>
      </c>
      <c r="D17" s="75"/>
      <c r="E17" s="75"/>
      <c r="F17" s="75"/>
      <c r="G17" s="32"/>
      <c r="H17" s="32"/>
      <c r="I17" s="32"/>
      <c r="J17" s="19"/>
      <c r="K17" s="19"/>
      <c r="L17" s="19"/>
      <c r="M17" s="21"/>
      <c r="N17" s="21"/>
      <c r="O17" s="21"/>
      <c r="P17" s="15">
        <f t="shared" si="0"/>
        <v>0</v>
      </c>
      <c r="Q17" s="15">
        <f t="shared" si="0"/>
        <v>0</v>
      </c>
      <c r="R17" s="19"/>
      <c r="S17" s="15">
        <f t="shared" si="1"/>
        <v>0</v>
      </c>
      <c r="T17" s="15">
        <f t="shared" si="1"/>
        <v>0</v>
      </c>
      <c r="U17" s="19"/>
      <c r="V17" s="60"/>
    </row>
    <row r="18" spans="1:22" s="6" customFormat="1" ht="12.75" x14ac:dyDescent="0.15">
      <c r="A18" s="75">
        <v>4114</v>
      </c>
      <c r="B18" s="74" t="s">
        <v>773</v>
      </c>
      <c r="C18" s="75" t="s">
        <v>929</v>
      </c>
      <c r="D18" s="114">
        <v>0</v>
      </c>
      <c r="E18" s="114">
        <v>0</v>
      </c>
      <c r="F18" s="114">
        <v>0</v>
      </c>
      <c r="G18" s="17"/>
      <c r="H18" s="17"/>
      <c r="I18" s="17"/>
      <c r="J18" s="19"/>
      <c r="K18" s="19"/>
      <c r="L18" s="19"/>
      <c r="M18" s="21"/>
      <c r="N18" s="21"/>
      <c r="O18" s="21"/>
      <c r="P18" s="15">
        <f t="shared" si="0"/>
        <v>0</v>
      </c>
      <c r="Q18" s="15">
        <f t="shared" si="0"/>
        <v>0</v>
      </c>
      <c r="R18" s="19"/>
      <c r="S18" s="15">
        <f t="shared" si="1"/>
        <v>0</v>
      </c>
      <c r="T18" s="15">
        <f t="shared" si="1"/>
        <v>0</v>
      </c>
      <c r="U18" s="21"/>
      <c r="V18" s="59"/>
    </row>
    <row r="19" spans="1:22" ht="25.5" x14ac:dyDescent="0.15">
      <c r="A19" s="75">
        <v>4120</v>
      </c>
      <c r="B19" s="74" t="s">
        <v>774</v>
      </c>
      <c r="C19" s="75" t="s">
        <v>215</v>
      </c>
      <c r="D19" s="114">
        <v>0</v>
      </c>
      <c r="E19" s="114">
        <v>0</v>
      </c>
      <c r="F19" s="114">
        <v>0</v>
      </c>
      <c r="G19" s="20"/>
      <c r="H19" s="20"/>
      <c r="I19" s="20"/>
      <c r="J19" s="19"/>
      <c r="K19" s="19"/>
      <c r="L19" s="19"/>
      <c r="M19" s="21"/>
      <c r="N19" s="21"/>
      <c r="O19" s="21"/>
      <c r="P19" s="15">
        <f t="shared" si="0"/>
        <v>0</v>
      </c>
      <c r="Q19" s="15">
        <f t="shared" si="0"/>
        <v>0</v>
      </c>
      <c r="R19" s="19"/>
      <c r="S19" s="15">
        <f t="shared" si="1"/>
        <v>0</v>
      </c>
      <c r="T19" s="15">
        <f t="shared" si="1"/>
        <v>0</v>
      </c>
      <c r="U19" s="19"/>
      <c r="V19" s="60"/>
    </row>
    <row r="20" spans="1:22" s="6" customFormat="1" ht="12.75" x14ac:dyDescent="0.15">
      <c r="A20" s="75"/>
      <c r="B20" s="74" t="s">
        <v>462</v>
      </c>
      <c r="C20" s="75"/>
      <c r="D20" s="114">
        <v>1896501</v>
      </c>
      <c r="E20" s="114">
        <v>1896501</v>
      </c>
      <c r="F20" s="114">
        <v>0</v>
      </c>
      <c r="G20" s="81">
        <f>G24</f>
        <v>1999</v>
      </c>
      <c r="H20" s="81">
        <f>H24</f>
        <v>1999</v>
      </c>
      <c r="I20" s="32"/>
      <c r="J20" s="100">
        <f>G20+G20*5%</f>
        <v>2098.9499999999998</v>
      </c>
      <c r="K20" s="100">
        <f>H20+H20*5%</f>
        <v>2098.9499999999998</v>
      </c>
      <c r="L20" s="19"/>
      <c r="M20" s="21">
        <f>J20-G20</f>
        <v>99.949999999999818</v>
      </c>
      <c r="N20" s="21">
        <f>K20-H20</f>
        <v>99.949999999999818</v>
      </c>
      <c r="O20" s="21"/>
      <c r="P20" s="15">
        <f>J20+J20*5%</f>
        <v>2203.8975</v>
      </c>
      <c r="Q20" s="15">
        <f t="shared" si="0"/>
        <v>2203.8975</v>
      </c>
      <c r="R20" s="19"/>
      <c r="S20" s="15">
        <f t="shared" si="1"/>
        <v>2314.0923750000002</v>
      </c>
      <c r="T20" s="15">
        <f t="shared" si="1"/>
        <v>2314.0923750000002</v>
      </c>
      <c r="U20" s="21"/>
      <c r="V20" s="59"/>
    </row>
    <row r="21" spans="1:22" ht="12.75" x14ac:dyDescent="0.15">
      <c r="A21" s="75">
        <v>4121</v>
      </c>
      <c r="B21" s="74" t="s">
        <v>775</v>
      </c>
      <c r="C21" s="75" t="s">
        <v>930</v>
      </c>
      <c r="D21" s="75"/>
      <c r="E21" s="75"/>
      <c r="F21" s="75"/>
      <c r="G21" s="80"/>
      <c r="H21" s="80"/>
      <c r="I21" s="17"/>
      <c r="J21" s="19"/>
      <c r="K21" s="19"/>
      <c r="L21" s="19"/>
      <c r="M21" s="21"/>
      <c r="N21" s="21"/>
      <c r="O21" s="21"/>
      <c r="P21" s="15">
        <f t="shared" si="0"/>
        <v>0</v>
      </c>
      <c r="Q21" s="15">
        <f t="shared" si="0"/>
        <v>0</v>
      </c>
      <c r="R21" s="19"/>
      <c r="S21" s="15">
        <f t="shared" si="1"/>
        <v>0</v>
      </c>
      <c r="T21" s="15">
        <f t="shared" si="1"/>
        <v>0</v>
      </c>
      <c r="U21" s="15"/>
      <c r="V21" s="60"/>
    </row>
    <row r="22" spans="1:22" ht="25.5" x14ac:dyDescent="0.15">
      <c r="A22" s="75">
        <v>4130</v>
      </c>
      <c r="B22" s="74" t="s">
        <v>776</v>
      </c>
      <c r="C22" s="75" t="s">
        <v>215</v>
      </c>
      <c r="D22" s="114">
        <v>0</v>
      </c>
      <c r="E22" s="114">
        <v>0</v>
      </c>
      <c r="F22" s="114">
        <v>0</v>
      </c>
      <c r="G22" s="113"/>
      <c r="H22" s="113"/>
      <c r="I22" s="20"/>
      <c r="J22" s="19"/>
      <c r="K22" s="19"/>
      <c r="L22" s="19"/>
      <c r="M22" s="21"/>
      <c r="N22" s="21"/>
      <c r="O22" s="21"/>
      <c r="P22" s="15">
        <f t="shared" si="0"/>
        <v>0</v>
      </c>
      <c r="Q22" s="15">
        <f t="shared" si="0"/>
        <v>0</v>
      </c>
      <c r="R22" s="19"/>
      <c r="S22" s="15">
        <f t="shared" si="1"/>
        <v>0</v>
      </c>
      <c r="T22" s="15">
        <f t="shared" si="1"/>
        <v>0</v>
      </c>
      <c r="U22" s="19"/>
      <c r="V22" s="60"/>
    </row>
    <row r="23" spans="1:22" ht="12.75" x14ac:dyDescent="0.15">
      <c r="A23" s="75"/>
      <c r="B23" s="74" t="s">
        <v>462</v>
      </c>
      <c r="C23" s="75"/>
      <c r="D23" s="114">
        <v>0</v>
      </c>
      <c r="E23" s="114">
        <v>0</v>
      </c>
      <c r="F23" s="114">
        <v>0</v>
      </c>
      <c r="G23" s="32"/>
      <c r="H23" s="32"/>
      <c r="I23" s="32"/>
      <c r="J23" s="19"/>
      <c r="K23" s="19"/>
      <c r="L23" s="19"/>
      <c r="M23" s="21"/>
      <c r="N23" s="21"/>
      <c r="O23" s="21"/>
      <c r="P23" s="15">
        <f t="shared" si="0"/>
        <v>0</v>
      </c>
      <c r="Q23" s="15">
        <f t="shared" si="0"/>
        <v>0</v>
      </c>
      <c r="R23" s="19"/>
      <c r="S23" s="15">
        <f t="shared" si="1"/>
        <v>0</v>
      </c>
      <c r="T23" s="15">
        <f t="shared" si="1"/>
        <v>0</v>
      </c>
      <c r="U23" s="19"/>
      <c r="V23" s="60"/>
    </row>
    <row r="24" spans="1:22" ht="12.75" x14ac:dyDescent="0.15">
      <c r="A24" s="75">
        <v>4131</v>
      </c>
      <c r="B24" s="74" t="s">
        <v>777</v>
      </c>
      <c r="C24" s="75" t="s">
        <v>931</v>
      </c>
      <c r="D24" s="114">
        <v>1896501</v>
      </c>
      <c r="E24" s="114">
        <v>1896501</v>
      </c>
      <c r="F24" s="114">
        <v>0</v>
      </c>
      <c r="G24" s="17">
        <v>1999</v>
      </c>
      <c r="H24" s="17">
        <v>1999</v>
      </c>
      <c r="I24" s="17"/>
      <c r="J24" s="19">
        <f>G24+G24*5%</f>
        <v>2098.9499999999998</v>
      </c>
      <c r="K24" s="19">
        <f>H24+H24*5%</f>
        <v>2098.9499999999998</v>
      </c>
      <c r="L24" s="19"/>
      <c r="M24" s="21">
        <f>J24-G24</f>
        <v>99.949999999999818</v>
      </c>
      <c r="N24" s="21">
        <f>K24-H24</f>
        <v>99.949999999999818</v>
      </c>
      <c r="O24" s="21"/>
      <c r="P24" s="15">
        <f t="shared" si="0"/>
        <v>2203.8975</v>
      </c>
      <c r="Q24" s="15">
        <f t="shared" si="0"/>
        <v>2203.8975</v>
      </c>
      <c r="R24" s="19"/>
      <c r="S24" s="15">
        <f t="shared" si="1"/>
        <v>2314.0923750000002</v>
      </c>
      <c r="T24" s="15">
        <f t="shared" si="1"/>
        <v>2314.0923750000002</v>
      </c>
      <c r="U24" s="19"/>
      <c r="V24" s="60"/>
    </row>
    <row r="25" spans="1:22" ht="51" x14ac:dyDescent="0.15">
      <c r="A25" s="75">
        <v>4200</v>
      </c>
      <c r="B25" s="74" t="s">
        <v>778</v>
      </c>
      <c r="C25" s="75" t="s">
        <v>215</v>
      </c>
      <c r="D25" s="114">
        <v>0</v>
      </c>
      <c r="E25" s="114">
        <v>0</v>
      </c>
      <c r="F25" s="114">
        <v>0</v>
      </c>
      <c r="G25" s="32"/>
      <c r="H25" s="32"/>
      <c r="I25" s="32"/>
      <c r="J25" s="19"/>
      <c r="K25" s="19"/>
      <c r="L25" s="19"/>
      <c r="M25" s="21"/>
      <c r="N25" s="21"/>
      <c r="O25" s="21"/>
      <c r="P25" s="15">
        <f t="shared" si="0"/>
        <v>0</v>
      </c>
      <c r="Q25" s="15">
        <f t="shared" si="0"/>
        <v>0</v>
      </c>
      <c r="R25" s="19"/>
      <c r="S25" s="15">
        <f t="shared" si="1"/>
        <v>0</v>
      </c>
      <c r="T25" s="15">
        <f t="shared" si="1"/>
        <v>0</v>
      </c>
      <c r="U25" s="15"/>
      <c r="V25" s="60"/>
    </row>
    <row r="26" spans="1:22" ht="12.75" x14ac:dyDescent="0.15">
      <c r="A26" s="75"/>
      <c r="B26" s="74" t="s">
        <v>767</v>
      </c>
      <c r="C26" s="75"/>
      <c r="D26" s="75"/>
      <c r="E26" s="75"/>
      <c r="F26" s="75"/>
      <c r="G26" s="17"/>
      <c r="H26" s="17"/>
      <c r="I26" s="17"/>
      <c r="J26" s="19"/>
      <c r="K26" s="19"/>
      <c r="L26" s="19"/>
      <c r="M26" s="21"/>
      <c r="N26" s="21"/>
      <c r="O26" s="21"/>
      <c r="P26" s="15">
        <f t="shared" si="0"/>
        <v>0</v>
      </c>
      <c r="Q26" s="15">
        <f t="shared" si="0"/>
        <v>0</v>
      </c>
      <c r="R26" s="19"/>
      <c r="S26" s="15">
        <f t="shared" si="1"/>
        <v>0</v>
      </c>
      <c r="T26" s="15">
        <f t="shared" si="1"/>
        <v>0</v>
      </c>
      <c r="U26" s="19"/>
      <c r="V26" s="60"/>
    </row>
    <row r="27" spans="1:22" s="6" customFormat="1" ht="38.25" x14ac:dyDescent="0.15">
      <c r="A27" s="75">
        <v>4210</v>
      </c>
      <c r="B27" s="74" t="s">
        <v>779</v>
      </c>
      <c r="C27" s="75" t="s">
        <v>215</v>
      </c>
      <c r="D27" s="114">
        <v>0</v>
      </c>
      <c r="E27" s="114">
        <v>0</v>
      </c>
      <c r="F27" s="114">
        <v>0</v>
      </c>
      <c r="G27" s="20"/>
      <c r="H27" s="20"/>
      <c r="I27" s="20"/>
      <c r="J27" s="19"/>
      <c r="K27" s="19"/>
      <c r="L27" s="19"/>
      <c r="M27" s="21"/>
      <c r="N27" s="21"/>
      <c r="O27" s="21"/>
      <c r="P27" s="15">
        <f t="shared" si="0"/>
        <v>0</v>
      </c>
      <c r="Q27" s="15">
        <f t="shared" si="0"/>
        <v>0</v>
      </c>
      <c r="R27" s="19"/>
      <c r="S27" s="15">
        <f t="shared" si="1"/>
        <v>0</v>
      </c>
      <c r="T27" s="15">
        <f t="shared" si="1"/>
        <v>0</v>
      </c>
      <c r="U27" s="21"/>
      <c r="V27" s="59"/>
    </row>
    <row r="28" spans="1:22" ht="12.75" x14ac:dyDescent="0.15">
      <c r="A28" s="75"/>
      <c r="B28" s="74" t="s">
        <v>462</v>
      </c>
      <c r="C28" s="75"/>
      <c r="D28" s="114">
        <v>0</v>
      </c>
      <c r="E28" s="114">
        <v>0</v>
      </c>
      <c r="F28" s="114">
        <v>0</v>
      </c>
      <c r="G28" s="32">
        <f>G30</f>
        <v>38000</v>
      </c>
      <c r="H28" s="32">
        <f>H30</f>
        <v>38000</v>
      </c>
      <c r="I28" s="32"/>
      <c r="J28" s="128">
        <f>G28+G28*5%</f>
        <v>39900</v>
      </c>
      <c r="K28" s="128">
        <f>H28+H28*5%</f>
        <v>39900</v>
      </c>
      <c r="L28" s="19"/>
      <c r="M28" s="21">
        <f>J28-G28</f>
        <v>1900</v>
      </c>
      <c r="N28" s="21">
        <f>K28-H28</f>
        <v>1900</v>
      </c>
      <c r="O28" s="21"/>
      <c r="P28" s="15">
        <f t="shared" si="0"/>
        <v>41895</v>
      </c>
      <c r="Q28" s="15">
        <f t="shared" si="0"/>
        <v>41895</v>
      </c>
      <c r="R28" s="19"/>
      <c r="S28" s="15">
        <f t="shared" si="1"/>
        <v>43989.75</v>
      </c>
      <c r="T28" s="15">
        <f t="shared" si="1"/>
        <v>43989.75</v>
      </c>
      <c r="U28" s="19"/>
      <c r="V28" s="60"/>
    </row>
    <row r="29" spans="1:22" ht="25.5" x14ac:dyDescent="0.15">
      <c r="A29" s="75">
        <v>4211</v>
      </c>
      <c r="B29" s="74" t="s">
        <v>780</v>
      </c>
      <c r="C29" s="75" t="s">
        <v>932</v>
      </c>
      <c r="D29" s="75"/>
      <c r="E29" s="75"/>
      <c r="F29" s="75"/>
      <c r="G29" s="17"/>
      <c r="H29" s="17"/>
      <c r="I29" s="17"/>
      <c r="J29" s="19"/>
      <c r="K29" s="19"/>
      <c r="L29" s="19"/>
      <c r="M29" s="21"/>
      <c r="N29" s="21"/>
      <c r="O29" s="21"/>
      <c r="P29" s="15">
        <f t="shared" si="0"/>
        <v>0</v>
      </c>
      <c r="Q29" s="15">
        <f t="shared" si="0"/>
        <v>0</v>
      </c>
      <c r="R29" s="19"/>
      <c r="S29" s="15">
        <f t="shared" si="1"/>
        <v>0</v>
      </c>
      <c r="T29" s="15">
        <f t="shared" si="1"/>
        <v>0</v>
      </c>
      <c r="U29" s="15"/>
      <c r="V29" s="60"/>
    </row>
    <row r="30" spans="1:22" ht="12.75" x14ac:dyDescent="0.15">
      <c r="A30" s="75">
        <v>4212</v>
      </c>
      <c r="B30" s="74" t="s">
        <v>781</v>
      </c>
      <c r="C30" s="75" t="s">
        <v>220</v>
      </c>
      <c r="D30" s="114">
        <v>0</v>
      </c>
      <c r="E30" s="114">
        <v>0</v>
      </c>
      <c r="F30" s="114">
        <v>0</v>
      </c>
      <c r="G30" s="20">
        <v>38000</v>
      </c>
      <c r="H30" s="20">
        <v>38000</v>
      </c>
      <c r="I30" s="20"/>
      <c r="J30" s="21">
        <f>G30+G30*5%</f>
        <v>39900</v>
      </c>
      <c r="K30" s="21">
        <f>H30+H30*5%</f>
        <v>39900</v>
      </c>
      <c r="L30" s="15"/>
      <c r="M30" s="21">
        <f>J30-G30</f>
        <v>1900</v>
      </c>
      <c r="N30" s="21">
        <f>K30-H30</f>
        <v>1900</v>
      </c>
      <c r="O30" s="21"/>
      <c r="P30" s="15">
        <f t="shared" si="0"/>
        <v>41895</v>
      </c>
      <c r="Q30" s="15">
        <f t="shared" si="0"/>
        <v>41895</v>
      </c>
      <c r="R30" s="15"/>
      <c r="S30" s="15">
        <f t="shared" si="1"/>
        <v>43989.75</v>
      </c>
      <c r="T30" s="15">
        <f t="shared" si="1"/>
        <v>43989.75</v>
      </c>
      <c r="U30" s="19"/>
      <c r="V30" s="60"/>
    </row>
    <row r="31" spans="1:22" s="6" customFormat="1" ht="12.75" x14ac:dyDescent="0.15">
      <c r="A31" s="75">
        <v>4213</v>
      </c>
      <c r="B31" s="74" t="s">
        <v>782</v>
      </c>
      <c r="C31" s="75" t="s">
        <v>222</v>
      </c>
      <c r="D31" s="114">
        <v>38477809.399999999</v>
      </c>
      <c r="E31" s="114">
        <v>24901978.399999999</v>
      </c>
      <c r="F31" s="114">
        <v>13575831</v>
      </c>
      <c r="G31" s="32"/>
      <c r="H31" s="32"/>
      <c r="I31" s="32"/>
      <c r="J31" s="100"/>
      <c r="K31" s="100"/>
      <c r="L31" s="19"/>
      <c r="M31" s="19"/>
      <c r="N31" s="19"/>
      <c r="O31" s="19"/>
      <c r="P31" s="15">
        <f t="shared" si="0"/>
        <v>0</v>
      </c>
      <c r="Q31" s="15">
        <f t="shared" si="0"/>
        <v>0</v>
      </c>
      <c r="R31" s="19"/>
      <c r="S31" s="15">
        <f t="shared" si="1"/>
        <v>0</v>
      </c>
      <c r="T31" s="15">
        <f t="shared" si="1"/>
        <v>0</v>
      </c>
      <c r="U31" s="21"/>
      <c r="V31" s="59"/>
    </row>
    <row r="32" spans="1:22" ht="12.75" x14ac:dyDescent="0.15">
      <c r="A32" s="75">
        <v>4214</v>
      </c>
      <c r="B32" s="74" t="s">
        <v>783</v>
      </c>
      <c r="C32" s="75" t="s">
        <v>224</v>
      </c>
      <c r="D32" s="75"/>
      <c r="E32" s="75"/>
      <c r="F32" s="75"/>
      <c r="G32" s="17"/>
      <c r="H32" s="17"/>
      <c r="I32" s="17"/>
      <c r="J32" s="19"/>
      <c r="K32" s="19"/>
      <c r="L32" s="19"/>
      <c r="M32" s="21"/>
      <c r="N32" s="21"/>
      <c r="O32" s="21"/>
      <c r="P32" s="15">
        <f t="shared" si="0"/>
        <v>0</v>
      </c>
      <c r="Q32" s="15">
        <f t="shared" si="0"/>
        <v>0</v>
      </c>
      <c r="R32" s="19"/>
      <c r="S32" s="15">
        <f t="shared" si="1"/>
        <v>0</v>
      </c>
      <c r="T32" s="15">
        <f t="shared" si="1"/>
        <v>0</v>
      </c>
      <c r="U32" s="19"/>
      <c r="V32" s="60"/>
    </row>
    <row r="33" spans="1:22" ht="12.75" x14ac:dyDescent="0.15">
      <c r="A33" s="75">
        <v>4215</v>
      </c>
      <c r="B33" s="74" t="s">
        <v>784</v>
      </c>
      <c r="C33" s="75" t="s">
        <v>226</v>
      </c>
      <c r="D33" s="114">
        <v>38477809.399999999</v>
      </c>
      <c r="E33" s="114">
        <v>24901978.399999999</v>
      </c>
      <c r="F33" s="114">
        <v>13575831</v>
      </c>
      <c r="G33" s="32"/>
      <c r="H33" s="32"/>
      <c r="I33" s="32"/>
      <c r="J33" s="19"/>
      <c r="K33" s="19"/>
      <c r="L33" s="19"/>
      <c r="M33" s="21"/>
      <c r="N33" s="21"/>
      <c r="O33" s="21"/>
      <c r="P33" s="15">
        <f t="shared" si="0"/>
        <v>0</v>
      </c>
      <c r="Q33" s="15">
        <f t="shared" si="0"/>
        <v>0</v>
      </c>
      <c r="R33" s="19"/>
      <c r="S33" s="15">
        <f t="shared" si="1"/>
        <v>0</v>
      </c>
      <c r="T33" s="15">
        <f t="shared" si="1"/>
        <v>0</v>
      </c>
      <c r="U33" s="19"/>
      <c r="V33" s="60"/>
    </row>
    <row r="34" spans="1:22" ht="12.75" x14ac:dyDescent="0.15">
      <c r="A34" s="75">
        <v>4216</v>
      </c>
      <c r="B34" s="74" t="s">
        <v>785</v>
      </c>
      <c r="C34" s="75" t="s">
        <v>228</v>
      </c>
      <c r="D34" s="114">
        <v>0</v>
      </c>
      <c r="E34" s="114">
        <v>0</v>
      </c>
      <c r="F34" s="114">
        <v>0</v>
      </c>
      <c r="G34" s="17"/>
      <c r="H34" s="17"/>
      <c r="I34" s="17"/>
      <c r="J34" s="15"/>
      <c r="K34" s="15"/>
      <c r="L34" s="15"/>
      <c r="M34" s="21"/>
      <c r="N34" s="21"/>
      <c r="O34" s="21"/>
      <c r="P34" s="15">
        <f t="shared" si="0"/>
        <v>0</v>
      </c>
      <c r="Q34" s="15">
        <f t="shared" si="0"/>
        <v>0</v>
      </c>
      <c r="R34" s="15"/>
      <c r="S34" s="15">
        <f t="shared" si="1"/>
        <v>0</v>
      </c>
      <c r="T34" s="15">
        <f t="shared" si="1"/>
        <v>0</v>
      </c>
      <c r="U34" s="15"/>
      <c r="V34" s="60"/>
    </row>
    <row r="35" spans="1:22" ht="12.75" x14ac:dyDescent="0.15">
      <c r="A35" s="75">
        <v>4217</v>
      </c>
      <c r="B35" s="74" t="s">
        <v>786</v>
      </c>
      <c r="C35" s="75" t="s">
        <v>933</v>
      </c>
      <c r="D35" s="75"/>
      <c r="E35" s="75"/>
      <c r="F35" s="75"/>
      <c r="G35" s="20"/>
      <c r="H35" s="20"/>
      <c r="I35" s="20"/>
      <c r="J35" s="19"/>
      <c r="K35" s="19"/>
      <c r="L35" s="19"/>
      <c r="M35" s="21"/>
      <c r="N35" s="21"/>
      <c r="O35" s="21"/>
      <c r="P35" s="15">
        <f t="shared" si="0"/>
        <v>0</v>
      </c>
      <c r="Q35" s="15">
        <f t="shared" si="0"/>
        <v>0</v>
      </c>
      <c r="R35" s="19"/>
      <c r="S35" s="15">
        <f t="shared" si="1"/>
        <v>0</v>
      </c>
      <c r="T35" s="15">
        <f t="shared" si="1"/>
        <v>0</v>
      </c>
      <c r="U35" s="19"/>
      <c r="V35" s="60"/>
    </row>
    <row r="36" spans="1:22" ht="38.25" x14ac:dyDescent="0.15">
      <c r="A36" s="75">
        <v>4220</v>
      </c>
      <c r="B36" s="74" t="s">
        <v>787</v>
      </c>
      <c r="C36" s="75" t="s">
        <v>215</v>
      </c>
      <c r="D36" s="114">
        <v>0</v>
      </c>
      <c r="E36" s="114">
        <v>0</v>
      </c>
      <c r="F36" s="114">
        <v>0</v>
      </c>
      <c r="G36" s="32"/>
      <c r="H36" s="32"/>
      <c r="I36" s="32"/>
      <c r="J36" s="100"/>
      <c r="K36" s="100"/>
      <c r="L36" s="19"/>
      <c r="M36" s="21"/>
      <c r="N36" s="21"/>
      <c r="O36" s="21"/>
      <c r="P36" s="15">
        <f t="shared" si="0"/>
        <v>0</v>
      </c>
      <c r="Q36" s="15">
        <f t="shared" si="0"/>
        <v>0</v>
      </c>
      <c r="R36" s="19"/>
      <c r="S36" s="15">
        <f t="shared" si="1"/>
        <v>0</v>
      </c>
      <c r="T36" s="15">
        <f t="shared" si="1"/>
        <v>0</v>
      </c>
      <c r="U36" s="19"/>
      <c r="V36" s="60"/>
    </row>
    <row r="37" spans="1:22" ht="12.75" x14ac:dyDescent="0.15">
      <c r="A37" s="75"/>
      <c r="B37" s="74" t="s">
        <v>462</v>
      </c>
      <c r="C37" s="75"/>
      <c r="D37" s="114">
        <v>0</v>
      </c>
      <c r="E37" s="114">
        <v>0</v>
      </c>
      <c r="F37" s="114">
        <v>0</v>
      </c>
      <c r="G37" s="17"/>
      <c r="H37" s="17"/>
      <c r="I37" s="17"/>
      <c r="J37" s="19"/>
      <c r="K37" s="19"/>
      <c r="L37" s="19"/>
      <c r="M37" s="21"/>
      <c r="N37" s="21"/>
      <c r="O37" s="21"/>
      <c r="P37" s="15">
        <f t="shared" si="0"/>
        <v>0</v>
      </c>
      <c r="Q37" s="15">
        <f t="shared" si="0"/>
        <v>0</v>
      </c>
      <c r="R37" s="19"/>
      <c r="S37" s="15">
        <f t="shared" si="1"/>
        <v>0</v>
      </c>
      <c r="T37" s="15">
        <f t="shared" si="1"/>
        <v>0</v>
      </c>
      <c r="U37" s="15"/>
      <c r="V37" s="60"/>
    </row>
    <row r="38" spans="1:22" ht="12.75" x14ac:dyDescent="0.15">
      <c r="A38" s="75">
        <v>4221</v>
      </c>
      <c r="B38" s="74" t="s">
        <v>788</v>
      </c>
      <c r="C38" s="75" t="s">
        <v>230</v>
      </c>
      <c r="D38" s="75"/>
      <c r="E38" s="75"/>
      <c r="F38" s="75"/>
      <c r="G38" s="20"/>
      <c r="H38" s="20"/>
      <c r="I38" s="20"/>
      <c r="J38" s="15"/>
      <c r="K38" s="15"/>
      <c r="L38" s="15"/>
      <c r="M38" s="21"/>
      <c r="N38" s="21"/>
      <c r="O38" s="21"/>
      <c r="P38" s="15">
        <f t="shared" si="0"/>
        <v>0</v>
      </c>
      <c r="Q38" s="15">
        <f t="shared" si="0"/>
        <v>0</v>
      </c>
      <c r="R38" s="15"/>
      <c r="S38" s="15">
        <f t="shared" si="1"/>
        <v>0</v>
      </c>
      <c r="T38" s="15">
        <f t="shared" si="1"/>
        <v>0</v>
      </c>
      <c r="U38" s="19"/>
      <c r="V38" s="60"/>
    </row>
    <row r="39" spans="1:22" ht="25.5" x14ac:dyDescent="0.15">
      <c r="A39" s="75">
        <v>4222</v>
      </c>
      <c r="B39" s="74" t="s">
        <v>789</v>
      </c>
      <c r="C39" s="75" t="s">
        <v>232</v>
      </c>
      <c r="D39" s="114">
        <v>0</v>
      </c>
      <c r="E39" s="114">
        <v>0</v>
      </c>
      <c r="F39" s="114">
        <v>0</v>
      </c>
      <c r="G39" s="32"/>
      <c r="H39" s="32"/>
      <c r="I39" s="32"/>
      <c r="J39" s="19"/>
      <c r="K39" s="19"/>
      <c r="L39" s="19"/>
      <c r="M39" s="21"/>
      <c r="N39" s="21"/>
      <c r="O39" s="21"/>
      <c r="P39" s="15">
        <f t="shared" si="0"/>
        <v>0</v>
      </c>
      <c r="Q39" s="15">
        <f t="shared" si="0"/>
        <v>0</v>
      </c>
      <c r="R39" s="19"/>
      <c r="S39" s="15">
        <f t="shared" si="1"/>
        <v>0</v>
      </c>
      <c r="T39" s="15">
        <f t="shared" si="1"/>
        <v>0</v>
      </c>
      <c r="U39" s="19"/>
      <c r="V39" s="60"/>
    </row>
    <row r="40" spans="1:22" s="6" customFormat="1" ht="12.75" x14ac:dyDescent="0.15">
      <c r="A40" s="75">
        <v>4223</v>
      </c>
      <c r="B40" s="74" t="s">
        <v>790</v>
      </c>
      <c r="C40" s="75" t="s">
        <v>934</v>
      </c>
      <c r="D40" s="75"/>
      <c r="E40" s="75"/>
      <c r="F40" s="75"/>
      <c r="G40" s="17"/>
      <c r="H40" s="17"/>
      <c r="I40" s="17"/>
      <c r="J40" s="15"/>
      <c r="K40" s="15"/>
      <c r="L40" s="15"/>
      <c r="M40" s="21"/>
      <c r="N40" s="21"/>
      <c r="O40" s="21"/>
      <c r="P40" s="15">
        <f t="shared" si="0"/>
        <v>0</v>
      </c>
      <c r="Q40" s="15">
        <f t="shared" si="0"/>
        <v>0</v>
      </c>
      <c r="R40" s="15"/>
      <c r="S40" s="15">
        <f t="shared" si="1"/>
        <v>0</v>
      </c>
      <c r="T40" s="15">
        <f t="shared" si="1"/>
        <v>0</v>
      </c>
      <c r="U40" s="21"/>
      <c r="V40" s="59"/>
    </row>
    <row r="41" spans="1:22" ht="51" x14ac:dyDescent="0.15">
      <c r="A41" s="75">
        <v>4230</v>
      </c>
      <c r="B41" s="74" t="s">
        <v>791</v>
      </c>
      <c r="C41" s="75" t="s">
        <v>466</v>
      </c>
      <c r="D41" s="114">
        <v>0</v>
      </c>
      <c r="E41" s="114">
        <v>0</v>
      </c>
      <c r="F41" s="114">
        <v>0</v>
      </c>
      <c r="G41" s="20"/>
      <c r="H41" s="20"/>
      <c r="I41" s="20"/>
      <c r="J41" s="19"/>
      <c r="K41" s="19"/>
      <c r="L41" s="19"/>
      <c r="M41" s="21"/>
      <c r="N41" s="21"/>
      <c r="O41" s="21"/>
      <c r="P41" s="15">
        <f t="shared" si="0"/>
        <v>0</v>
      </c>
      <c r="Q41" s="15">
        <f t="shared" si="0"/>
        <v>0</v>
      </c>
      <c r="R41" s="19"/>
      <c r="S41" s="15">
        <f t="shared" si="1"/>
        <v>0</v>
      </c>
      <c r="T41" s="15">
        <f t="shared" si="1"/>
        <v>0</v>
      </c>
      <c r="U41" s="15"/>
      <c r="V41" s="60"/>
    </row>
    <row r="42" spans="1:22" ht="12.75" x14ac:dyDescent="0.15">
      <c r="A42" s="75"/>
      <c r="B42" s="74" t="s">
        <v>462</v>
      </c>
      <c r="C42" s="75"/>
      <c r="D42" s="114">
        <v>0</v>
      </c>
      <c r="E42" s="114">
        <v>0</v>
      </c>
      <c r="F42" s="114">
        <v>0</v>
      </c>
      <c r="G42" s="81"/>
      <c r="H42" s="81"/>
      <c r="I42" s="104"/>
      <c r="J42" s="100"/>
      <c r="K42" s="100"/>
      <c r="L42" s="19"/>
      <c r="M42" s="21"/>
      <c r="N42" s="21"/>
      <c r="O42" s="21"/>
      <c r="P42" s="15">
        <f t="shared" si="0"/>
        <v>0</v>
      </c>
      <c r="Q42" s="15">
        <f t="shared" si="0"/>
        <v>0</v>
      </c>
      <c r="R42" s="19"/>
      <c r="S42" s="15">
        <f t="shared" si="1"/>
        <v>0</v>
      </c>
      <c r="T42" s="15">
        <f t="shared" si="1"/>
        <v>0</v>
      </c>
      <c r="U42" s="19"/>
      <c r="V42" s="60"/>
    </row>
    <row r="43" spans="1:22" s="6" customFormat="1" ht="12.75" x14ac:dyDescent="0.15">
      <c r="A43" s="75">
        <v>4231</v>
      </c>
      <c r="B43" s="74" t="s">
        <v>792</v>
      </c>
      <c r="C43" s="75" t="s">
        <v>234</v>
      </c>
      <c r="D43" s="114">
        <v>0</v>
      </c>
      <c r="E43" s="114">
        <v>0</v>
      </c>
      <c r="F43" s="114">
        <v>0</v>
      </c>
      <c r="G43" s="80"/>
      <c r="H43" s="17"/>
      <c r="I43" s="17"/>
      <c r="J43" s="15"/>
      <c r="K43" s="15"/>
      <c r="L43" s="15"/>
      <c r="M43" s="21"/>
      <c r="N43" s="21"/>
      <c r="O43" s="21"/>
      <c r="P43" s="15">
        <f t="shared" si="0"/>
        <v>0</v>
      </c>
      <c r="Q43" s="15">
        <f t="shared" si="0"/>
        <v>0</v>
      </c>
      <c r="R43" s="15"/>
      <c r="S43" s="15">
        <f t="shared" si="1"/>
        <v>0</v>
      </c>
      <c r="T43" s="15">
        <f t="shared" si="1"/>
        <v>0</v>
      </c>
      <c r="U43" s="21"/>
      <c r="V43" s="59"/>
    </row>
    <row r="44" spans="1:22" ht="12.75" x14ac:dyDescent="0.15">
      <c r="A44" s="75">
        <v>4232</v>
      </c>
      <c r="B44" s="74" t="s">
        <v>793</v>
      </c>
      <c r="C44" s="75" t="s">
        <v>236</v>
      </c>
      <c r="D44" s="75"/>
      <c r="E44" s="75"/>
      <c r="F44" s="75"/>
      <c r="G44" s="81"/>
      <c r="H44" s="81"/>
      <c r="I44" s="104"/>
      <c r="J44" s="128"/>
      <c r="K44" s="128"/>
      <c r="L44" s="19"/>
      <c r="M44" s="21"/>
      <c r="N44" s="21"/>
      <c r="O44" s="21"/>
      <c r="P44" s="15">
        <f t="shared" si="0"/>
        <v>0</v>
      </c>
      <c r="Q44" s="15">
        <f t="shared" si="0"/>
        <v>0</v>
      </c>
      <c r="R44" s="19"/>
      <c r="S44" s="15">
        <f t="shared" si="1"/>
        <v>0</v>
      </c>
      <c r="T44" s="15">
        <f t="shared" si="1"/>
        <v>0</v>
      </c>
      <c r="U44" s="15"/>
      <c r="V44" s="60"/>
    </row>
    <row r="45" spans="1:22" ht="25.5" x14ac:dyDescent="0.15">
      <c r="A45" s="75">
        <v>4233</v>
      </c>
      <c r="B45" s="74" t="s">
        <v>794</v>
      </c>
      <c r="C45" s="75" t="s">
        <v>238</v>
      </c>
      <c r="D45" s="114">
        <v>0</v>
      </c>
      <c r="E45" s="114">
        <v>0</v>
      </c>
      <c r="F45" s="114">
        <v>0</v>
      </c>
      <c r="G45" s="195">
        <f>G50</f>
        <v>5000</v>
      </c>
      <c r="H45" s="195">
        <f>H50</f>
        <v>5000</v>
      </c>
      <c r="I45" s="20"/>
      <c r="J45" s="128">
        <f>G45+G45*5%</f>
        <v>5250</v>
      </c>
      <c r="K45" s="128">
        <f>H45+H45*5%</f>
        <v>5250</v>
      </c>
      <c r="L45" s="211"/>
      <c r="M45" s="211">
        <f>K45-H45</f>
        <v>250</v>
      </c>
      <c r="N45" s="21">
        <f>K45-H45</f>
        <v>250</v>
      </c>
      <c r="O45" s="21"/>
      <c r="P45" s="15">
        <f t="shared" si="0"/>
        <v>5512.5</v>
      </c>
      <c r="Q45" s="15">
        <f t="shared" si="0"/>
        <v>5512.5</v>
      </c>
      <c r="R45" s="211"/>
      <c r="S45" s="15">
        <f t="shared" si="1"/>
        <v>5788.125</v>
      </c>
      <c r="T45" s="15">
        <f t="shared" si="1"/>
        <v>5788.125</v>
      </c>
      <c r="U45" s="21"/>
      <c r="V45" s="60"/>
    </row>
    <row r="46" spans="1:22" ht="12.75" x14ac:dyDescent="0.15">
      <c r="A46" s="75">
        <v>4234</v>
      </c>
      <c r="B46" s="74" t="s">
        <v>795</v>
      </c>
      <c r="C46" s="75" t="s">
        <v>240</v>
      </c>
      <c r="D46" s="75"/>
      <c r="E46" s="75"/>
      <c r="F46" s="75"/>
      <c r="G46" s="32"/>
      <c r="H46" s="32"/>
      <c r="I46" s="32"/>
      <c r="J46" s="15"/>
      <c r="K46" s="15"/>
      <c r="L46" s="15"/>
      <c r="M46" s="21"/>
      <c r="N46" s="21">
        <f t="shared" ref="N46:N109" si="2">K46-H46</f>
        <v>0</v>
      </c>
      <c r="O46" s="21"/>
      <c r="P46" s="15">
        <f t="shared" si="0"/>
        <v>0</v>
      </c>
      <c r="Q46" s="15">
        <f t="shared" si="0"/>
        <v>0</v>
      </c>
      <c r="R46" s="15"/>
      <c r="S46" s="15">
        <f t="shared" si="1"/>
        <v>0</v>
      </c>
      <c r="T46" s="15">
        <f t="shared" si="1"/>
        <v>0</v>
      </c>
      <c r="U46" s="15"/>
      <c r="V46" s="60"/>
    </row>
    <row r="47" spans="1:22" s="6" customFormat="1" ht="12.75" x14ac:dyDescent="0.15">
      <c r="A47" s="75">
        <v>4235</v>
      </c>
      <c r="B47" s="74" t="s">
        <v>796</v>
      </c>
      <c r="C47" s="75" t="s">
        <v>242</v>
      </c>
      <c r="D47" s="114">
        <v>0</v>
      </c>
      <c r="E47" s="114">
        <v>0</v>
      </c>
      <c r="F47" s="114">
        <v>0</v>
      </c>
      <c r="G47" s="17"/>
      <c r="H47" s="17"/>
      <c r="I47" s="17"/>
      <c r="J47" s="19"/>
      <c r="K47" s="19"/>
      <c r="L47" s="19"/>
      <c r="M47" s="21"/>
      <c r="N47" s="21">
        <f t="shared" si="2"/>
        <v>0</v>
      </c>
      <c r="O47" s="21"/>
      <c r="P47" s="15">
        <f t="shared" si="0"/>
        <v>0</v>
      </c>
      <c r="Q47" s="15">
        <f t="shared" si="0"/>
        <v>0</v>
      </c>
      <c r="R47" s="19"/>
      <c r="S47" s="15">
        <f t="shared" si="1"/>
        <v>0</v>
      </c>
      <c r="T47" s="15">
        <f t="shared" si="1"/>
        <v>0</v>
      </c>
      <c r="U47" s="21"/>
      <c r="V47" s="59"/>
    </row>
    <row r="48" spans="1:22" ht="25.5" x14ac:dyDescent="0.15">
      <c r="A48" s="75">
        <v>4236</v>
      </c>
      <c r="B48" s="74" t="s">
        <v>797</v>
      </c>
      <c r="C48" s="75" t="s">
        <v>935</v>
      </c>
      <c r="D48" s="114">
        <v>0</v>
      </c>
      <c r="E48" s="114">
        <v>0</v>
      </c>
      <c r="F48" s="114">
        <v>0</v>
      </c>
      <c r="G48" s="17"/>
      <c r="H48" s="17"/>
      <c r="I48" s="17"/>
      <c r="J48" s="19"/>
      <c r="K48" s="19"/>
      <c r="L48" s="19"/>
      <c r="M48" s="21"/>
      <c r="N48" s="21">
        <f t="shared" si="2"/>
        <v>0</v>
      </c>
      <c r="O48" s="21"/>
      <c r="P48" s="15">
        <f t="shared" si="0"/>
        <v>0</v>
      </c>
      <c r="Q48" s="15">
        <f t="shared" si="0"/>
        <v>0</v>
      </c>
      <c r="R48" s="19"/>
      <c r="S48" s="15">
        <f t="shared" si="1"/>
        <v>0</v>
      </c>
      <c r="T48" s="15">
        <f t="shared" si="1"/>
        <v>0</v>
      </c>
      <c r="U48" s="21"/>
      <c r="V48" s="60"/>
    </row>
    <row r="49" spans="1:22" ht="12.75" x14ac:dyDescent="0.15">
      <c r="A49" s="75">
        <v>4237</v>
      </c>
      <c r="B49" s="74" t="s">
        <v>798</v>
      </c>
      <c r="C49" s="75" t="s">
        <v>244</v>
      </c>
      <c r="D49" s="75"/>
      <c r="E49" s="75"/>
      <c r="F49" s="75"/>
      <c r="G49" s="32"/>
      <c r="H49" s="32"/>
      <c r="I49" s="32"/>
      <c r="J49" s="19"/>
      <c r="K49" s="19"/>
      <c r="L49" s="19"/>
      <c r="M49" s="21"/>
      <c r="N49" s="21">
        <f t="shared" si="2"/>
        <v>0</v>
      </c>
      <c r="O49" s="21"/>
      <c r="P49" s="15">
        <f t="shared" si="0"/>
        <v>0</v>
      </c>
      <c r="Q49" s="15">
        <f t="shared" si="0"/>
        <v>0</v>
      </c>
      <c r="R49" s="19"/>
      <c r="S49" s="15">
        <f t="shared" si="1"/>
        <v>0</v>
      </c>
      <c r="T49" s="15">
        <f t="shared" si="1"/>
        <v>0</v>
      </c>
      <c r="U49" s="15"/>
      <c r="V49" s="60"/>
    </row>
    <row r="50" spans="1:22" ht="12.75" x14ac:dyDescent="0.15">
      <c r="A50" s="75">
        <v>4238</v>
      </c>
      <c r="B50" s="74" t="s">
        <v>799</v>
      </c>
      <c r="C50" s="75" t="s">
        <v>247</v>
      </c>
      <c r="D50" s="114">
        <v>0</v>
      </c>
      <c r="E50" s="114">
        <v>0</v>
      </c>
      <c r="F50" s="114">
        <v>0</v>
      </c>
      <c r="G50" s="29">
        <f>G52</f>
        <v>5000</v>
      </c>
      <c r="H50" s="82">
        <f>H52</f>
        <v>5000</v>
      </c>
      <c r="I50" s="17"/>
      <c r="J50" s="15">
        <f>G50+G50*5%</f>
        <v>5250</v>
      </c>
      <c r="K50" s="15">
        <f>H50+H50*5%</f>
        <v>5250</v>
      </c>
      <c r="L50" s="15"/>
      <c r="M50" s="21">
        <f>K50-H50</f>
        <v>250</v>
      </c>
      <c r="N50" s="21">
        <f t="shared" si="2"/>
        <v>250</v>
      </c>
      <c r="O50" s="21"/>
      <c r="P50" s="15">
        <f t="shared" si="0"/>
        <v>5512.5</v>
      </c>
      <c r="Q50" s="15">
        <f t="shared" si="0"/>
        <v>5512.5</v>
      </c>
      <c r="R50" s="15"/>
      <c r="S50" s="15">
        <f t="shared" si="1"/>
        <v>5788.125</v>
      </c>
      <c r="T50" s="15">
        <f t="shared" si="1"/>
        <v>5788.125</v>
      </c>
      <c r="U50" s="19"/>
      <c r="V50" s="60"/>
    </row>
    <row r="51" spans="1:22" ht="38.25" x14ac:dyDescent="0.15">
      <c r="A51" s="75">
        <v>4240</v>
      </c>
      <c r="B51" s="74" t="s">
        <v>800</v>
      </c>
      <c r="C51" s="75" t="s">
        <v>215</v>
      </c>
      <c r="D51" s="114">
        <v>0</v>
      </c>
      <c r="E51" s="114">
        <v>0</v>
      </c>
      <c r="F51" s="114">
        <v>0</v>
      </c>
      <c r="G51" s="17"/>
      <c r="H51" s="17"/>
      <c r="I51" s="17"/>
      <c r="J51" s="19"/>
      <c r="K51" s="19"/>
      <c r="L51" s="19"/>
      <c r="M51" s="21"/>
      <c r="N51" s="21">
        <f t="shared" si="2"/>
        <v>0</v>
      </c>
      <c r="O51" s="21"/>
      <c r="P51" s="15">
        <f t="shared" si="0"/>
        <v>0</v>
      </c>
      <c r="Q51" s="15">
        <f t="shared" si="0"/>
        <v>0</v>
      </c>
      <c r="R51" s="19"/>
      <c r="S51" s="15">
        <f t="shared" si="1"/>
        <v>0</v>
      </c>
      <c r="T51" s="15">
        <f t="shared" si="1"/>
        <v>0</v>
      </c>
      <c r="U51" s="21"/>
      <c r="V51" s="60"/>
    </row>
    <row r="52" spans="1:22" ht="63" x14ac:dyDescent="0.15">
      <c r="A52" s="75"/>
      <c r="B52" s="74" t="s">
        <v>462</v>
      </c>
      <c r="C52" s="75"/>
      <c r="D52" s="75"/>
      <c r="E52" s="75"/>
      <c r="F52" s="75"/>
      <c r="G52" s="197">
        <v>5000</v>
      </c>
      <c r="H52" s="196">
        <v>5000</v>
      </c>
      <c r="I52" s="32"/>
      <c r="J52" s="19">
        <f>G52+G52*5%</f>
        <v>5250</v>
      </c>
      <c r="K52" s="19">
        <f>H52+H52*5%</f>
        <v>5250</v>
      </c>
      <c r="L52" s="19"/>
      <c r="M52" s="21">
        <f>K52-H52</f>
        <v>250</v>
      </c>
      <c r="N52" s="21">
        <f t="shared" si="2"/>
        <v>250</v>
      </c>
      <c r="O52" s="21"/>
      <c r="P52" s="15">
        <f t="shared" si="0"/>
        <v>5512.5</v>
      </c>
      <c r="Q52" s="15">
        <f t="shared" si="0"/>
        <v>5512.5</v>
      </c>
      <c r="R52" s="19"/>
      <c r="S52" s="15">
        <f t="shared" si="1"/>
        <v>5788.125</v>
      </c>
      <c r="T52" s="15">
        <f t="shared" si="1"/>
        <v>5788.125</v>
      </c>
      <c r="U52" s="21"/>
      <c r="V52" s="117" t="s">
        <v>491</v>
      </c>
    </row>
    <row r="53" spans="1:22" s="6" customFormat="1" ht="12.75" x14ac:dyDescent="0.15">
      <c r="A53" s="75">
        <v>4241</v>
      </c>
      <c r="B53" s="74" t="s">
        <v>801</v>
      </c>
      <c r="C53" s="75" t="s">
        <v>248</v>
      </c>
      <c r="D53" s="114">
        <v>0</v>
      </c>
      <c r="E53" s="114">
        <v>0</v>
      </c>
      <c r="F53" s="114">
        <v>0</v>
      </c>
      <c r="G53" s="17"/>
      <c r="H53" s="17"/>
      <c r="I53" s="17"/>
      <c r="J53" s="15"/>
      <c r="K53" s="15"/>
      <c r="L53" s="15"/>
      <c r="M53" s="21"/>
      <c r="N53" s="21">
        <f t="shared" si="2"/>
        <v>0</v>
      </c>
      <c r="O53" s="21"/>
      <c r="P53" s="15">
        <f t="shared" si="0"/>
        <v>0</v>
      </c>
      <c r="Q53" s="15">
        <f t="shared" si="0"/>
        <v>0</v>
      </c>
      <c r="R53" s="15"/>
      <c r="S53" s="15">
        <f t="shared" si="1"/>
        <v>0</v>
      </c>
      <c r="T53" s="15">
        <f t="shared" si="1"/>
        <v>0</v>
      </c>
      <c r="U53" s="21"/>
      <c r="V53" s="59"/>
    </row>
    <row r="54" spans="1:22" ht="38.25" x14ac:dyDescent="0.15">
      <c r="A54" s="75">
        <v>4250</v>
      </c>
      <c r="B54" s="74" t="s">
        <v>802</v>
      </c>
      <c r="C54" s="75" t="s">
        <v>215</v>
      </c>
      <c r="D54" s="114">
        <v>0</v>
      </c>
      <c r="E54" s="114">
        <v>0</v>
      </c>
      <c r="F54" s="114">
        <v>0</v>
      </c>
      <c r="G54" s="79"/>
      <c r="H54" s="79"/>
      <c r="I54" s="33"/>
      <c r="J54" s="21"/>
      <c r="K54" s="21"/>
      <c r="L54" s="21"/>
      <c r="M54" s="21"/>
      <c r="N54" s="21">
        <f t="shared" si="2"/>
        <v>0</v>
      </c>
      <c r="O54" s="21"/>
      <c r="P54" s="15">
        <f t="shared" si="0"/>
        <v>0</v>
      </c>
      <c r="Q54" s="15">
        <f t="shared" si="0"/>
        <v>0</v>
      </c>
      <c r="R54" s="21"/>
      <c r="S54" s="15">
        <f t="shared" si="1"/>
        <v>0</v>
      </c>
      <c r="T54" s="15">
        <f t="shared" si="1"/>
        <v>0</v>
      </c>
      <c r="U54" s="21"/>
      <c r="V54" s="60"/>
    </row>
    <row r="55" spans="1:22" s="6" customFormat="1" ht="12.75" x14ac:dyDescent="0.15">
      <c r="A55" s="75"/>
      <c r="B55" s="74" t="s">
        <v>462</v>
      </c>
      <c r="C55" s="75"/>
      <c r="D55" s="75"/>
      <c r="E55" s="75"/>
      <c r="F55" s="75"/>
      <c r="G55" s="80"/>
      <c r="H55" s="80"/>
      <c r="I55" s="17"/>
      <c r="J55" s="15"/>
      <c r="K55" s="15"/>
      <c r="L55" s="15"/>
      <c r="M55" s="21"/>
      <c r="N55" s="21">
        <f t="shared" si="2"/>
        <v>0</v>
      </c>
      <c r="O55" s="21"/>
      <c r="P55" s="15">
        <f t="shared" si="0"/>
        <v>0</v>
      </c>
      <c r="Q55" s="15">
        <f t="shared" si="0"/>
        <v>0</v>
      </c>
      <c r="R55" s="15"/>
      <c r="S55" s="15">
        <f t="shared" si="1"/>
        <v>0</v>
      </c>
      <c r="T55" s="15">
        <f t="shared" si="1"/>
        <v>0</v>
      </c>
      <c r="U55" s="21"/>
      <c r="V55" s="59"/>
    </row>
    <row r="56" spans="1:22" ht="25.5" x14ac:dyDescent="0.15">
      <c r="A56" s="75">
        <v>4251</v>
      </c>
      <c r="B56" s="74" t="s">
        <v>803</v>
      </c>
      <c r="C56" s="75" t="s">
        <v>250</v>
      </c>
      <c r="D56" s="114">
        <v>0</v>
      </c>
      <c r="E56" s="114">
        <v>0</v>
      </c>
      <c r="F56" s="114">
        <v>0</v>
      </c>
      <c r="G56" s="80"/>
      <c r="H56" s="80"/>
      <c r="I56" s="17"/>
      <c r="J56" s="19"/>
      <c r="K56" s="19"/>
      <c r="L56" s="19"/>
      <c r="M56" s="21"/>
      <c r="N56" s="21">
        <f t="shared" si="2"/>
        <v>0</v>
      </c>
      <c r="O56" s="21"/>
      <c r="P56" s="15">
        <f t="shared" si="0"/>
        <v>0</v>
      </c>
      <c r="Q56" s="15">
        <f t="shared" si="0"/>
        <v>0</v>
      </c>
      <c r="R56" s="19"/>
      <c r="S56" s="15">
        <f t="shared" si="1"/>
        <v>0</v>
      </c>
      <c r="T56" s="15">
        <f t="shared" si="1"/>
        <v>0</v>
      </c>
      <c r="U56" s="19"/>
      <c r="V56" s="60"/>
    </row>
    <row r="57" spans="1:22" ht="25.5" x14ac:dyDescent="0.15">
      <c r="A57" s="75">
        <v>4252</v>
      </c>
      <c r="B57" s="74" t="s">
        <v>804</v>
      </c>
      <c r="C57" s="75" t="s">
        <v>252</v>
      </c>
      <c r="D57" s="114">
        <v>0</v>
      </c>
      <c r="E57" s="114">
        <v>0</v>
      </c>
      <c r="F57" s="114">
        <v>0</v>
      </c>
      <c r="G57" s="33"/>
      <c r="H57" s="33"/>
      <c r="I57" s="33"/>
      <c r="J57" s="21"/>
      <c r="K57" s="21"/>
      <c r="L57" s="21"/>
      <c r="M57" s="21"/>
      <c r="N57" s="21">
        <f t="shared" si="2"/>
        <v>0</v>
      </c>
      <c r="O57" s="21"/>
      <c r="P57" s="15">
        <f t="shared" si="0"/>
        <v>0</v>
      </c>
      <c r="Q57" s="15">
        <f t="shared" si="0"/>
        <v>0</v>
      </c>
      <c r="R57" s="21"/>
      <c r="S57" s="15">
        <f t="shared" si="1"/>
        <v>0</v>
      </c>
      <c r="T57" s="15">
        <f t="shared" si="1"/>
        <v>0</v>
      </c>
      <c r="U57" s="15"/>
      <c r="V57" s="60"/>
    </row>
    <row r="58" spans="1:22" s="6" customFormat="1" ht="38.25" x14ac:dyDescent="0.15">
      <c r="A58" s="75">
        <v>4260</v>
      </c>
      <c r="B58" s="74" t="s">
        <v>805</v>
      </c>
      <c r="C58" s="75" t="s">
        <v>215</v>
      </c>
      <c r="D58" s="75"/>
      <c r="E58" s="75"/>
      <c r="F58" s="75"/>
      <c r="G58" s="17"/>
      <c r="H58" s="17"/>
      <c r="I58" s="17"/>
      <c r="J58" s="15"/>
      <c r="K58" s="15"/>
      <c r="L58" s="15"/>
      <c r="M58" s="21"/>
      <c r="N58" s="21">
        <f t="shared" si="2"/>
        <v>0</v>
      </c>
      <c r="O58" s="21"/>
      <c r="P58" s="15">
        <f t="shared" si="0"/>
        <v>0</v>
      </c>
      <c r="Q58" s="15">
        <f t="shared" si="0"/>
        <v>0</v>
      </c>
      <c r="R58" s="15"/>
      <c r="S58" s="15">
        <f t="shared" si="1"/>
        <v>0</v>
      </c>
      <c r="T58" s="15">
        <f t="shared" si="1"/>
        <v>0</v>
      </c>
      <c r="U58" s="21"/>
      <c r="V58" s="59"/>
    </row>
    <row r="59" spans="1:22" ht="12.75" x14ac:dyDescent="0.15">
      <c r="A59" s="75"/>
      <c r="B59" s="74" t="s">
        <v>462</v>
      </c>
      <c r="C59" s="75"/>
      <c r="D59" s="114">
        <v>0</v>
      </c>
      <c r="E59" s="114">
        <v>0</v>
      </c>
      <c r="F59" s="114">
        <v>0</v>
      </c>
      <c r="G59" s="17"/>
      <c r="H59" s="17"/>
      <c r="I59" s="17"/>
      <c r="J59" s="19"/>
      <c r="K59" s="19"/>
      <c r="L59" s="19"/>
      <c r="M59" s="21"/>
      <c r="N59" s="21">
        <f t="shared" si="2"/>
        <v>0</v>
      </c>
      <c r="O59" s="21"/>
      <c r="P59" s="15">
        <f t="shared" si="0"/>
        <v>0</v>
      </c>
      <c r="Q59" s="15">
        <f t="shared" si="0"/>
        <v>0</v>
      </c>
      <c r="R59" s="19"/>
      <c r="S59" s="15">
        <f t="shared" si="1"/>
        <v>0</v>
      </c>
      <c r="T59" s="15">
        <f t="shared" si="1"/>
        <v>0</v>
      </c>
      <c r="U59" s="21"/>
      <c r="V59" s="60"/>
    </row>
    <row r="60" spans="1:22" s="6" customFormat="1" ht="12.75" x14ac:dyDescent="0.15">
      <c r="A60" s="75">
        <v>4261</v>
      </c>
      <c r="B60" s="74" t="s">
        <v>806</v>
      </c>
      <c r="C60" s="75" t="s">
        <v>254</v>
      </c>
      <c r="D60" s="114">
        <v>0</v>
      </c>
      <c r="E60" s="114">
        <v>0</v>
      </c>
      <c r="F60" s="114">
        <v>0</v>
      </c>
      <c r="G60" s="33"/>
      <c r="H60" s="33"/>
      <c r="I60" s="33"/>
      <c r="J60" s="21"/>
      <c r="K60" s="21"/>
      <c r="L60" s="21"/>
      <c r="M60" s="21"/>
      <c r="N60" s="21">
        <f t="shared" si="2"/>
        <v>0</v>
      </c>
      <c r="O60" s="21"/>
      <c r="P60" s="15">
        <f t="shared" si="0"/>
        <v>0</v>
      </c>
      <c r="Q60" s="15">
        <f t="shared" si="0"/>
        <v>0</v>
      </c>
      <c r="R60" s="21"/>
      <c r="S60" s="15">
        <f t="shared" si="1"/>
        <v>0</v>
      </c>
      <c r="T60" s="15">
        <f t="shared" si="1"/>
        <v>0</v>
      </c>
      <c r="U60" s="21"/>
      <c r="V60" s="59"/>
    </row>
    <row r="61" spans="1:22" ht="12.75" x14ac:dyDescent="0.15">
      <c r="A61" s="75">
        <v>4262</v>
      </c>
      <c r="B61" s="74" t="s">
        <v>807</v>
      </c>
      <c r="C61" s="75" t="s">
        <v>936</v>
      </c>
      <c r="D61" s="75"/>
      <c r="E61" s="75"/>
      <c r="F61" s="75"/>
      <c r="G61" s="17"/>
      <c r="H61" s="17"/>
      <c r="I61" s="17"/>
      <c r="J61" s="19"/>
      <c r="K61" s="19"/>
      <c r="L61" s="19"/>
      <c r="M61" s="21"/>
      <c r="N61" s="21">
        <f t="shared" si="2"/>
        <v>0</v>
      </c>
      <c r="O61" s="21"/>
      <c r="P61" s="15">
        <f t="shared" si="0"/>
        <v>0</v>
      </c>
      <c r="Q61" s="15">
        <f t="shared" si="0"/>
        <v>0</v>
      </c>
      <c r="R61" s="19"/>
      <c r="S61" s="15">
        <f t="shared" si="1"/>
        <v>0</v>
      </c>
      <c r="T61" s="15">
        <f t="shared" si="1"/>
        <v>0</v>
      </c>
      <c r="U61" s="19"/>
      <c r="V61" s="60"/>
    </row>
    <row r="62" spans="1:22" ht="73.5" x14ac:dyDescent="0.15">
      <c r="A62" s="75">
        <v>4263</v>
      </c>
      <c r="B62" s="74" t="s">
        <v>808</v>
      </c>
      <c r="C62" s="75" t="s">
        <v>937</v>
      </c>
      <c r="D62" s="114">
        <v>0</v>
      </c>
      <c r="E62" s="114">
        <v>0</v>
      </c>
      <c r="F62" s="114">
        <v>0</v>
      </c>
      <c r="G62" s="17"/>
      <c r="H62" s="17"/>
      <c r="I62" s="17"/>
      <c r="J62" s="19"/>
      <c r="K62" s="19"/>
      <c r="L62" s="19"/>
      <c r="M62" s="21"/>
      <c r="N62" s="21">
        <f t="shared" si="2"/>
        <v>0</v>
      </c>
      <c r="O62" s="21"/>
      <c r="P62" s="15">
        <f t="shared" si="0"/>
        <v>0</v>
      </c>
      <c r="Q62" s="15">
        <f t="shared" si="0"/>
        <v>0</v>
      </c>
      <c r="R62" s="19"/>
      <c r="S62" s="15">
        <f t="shared" si="1"/>
        <v>0</v>
      </c>
      <c r="T62" s="15">
        <f t="shared" si="1"/>
        <v>0</v>
      </c>
      <c r="U62" s="21"/>
      <c r="V62" s="119" t="s">
        <v>492</v>
      </c>
    </row>
    <row r="63" spans="1:22" s="6" customFormat="1" ht="12.75" x14ac:dyDescent="0.15">
      <c r="A63" s="75">
        <v>4264</v>
      </c>
      <c r="B63" s="74" t="s">
        <v>809</v>
      </c>
      <c r="C63" s="75" t="s">
        <v>256</v>
      </c>
      <c r="D63" s="75"/>
      <c r="E63" s="75"/>
      <c r="F63" s="75"/>
      <c r="G63" s="33"/>
      <c r="H63" s="33"/>
      <c r="I63" s="33"/>
      <c r="J63" s="21"/>
      <c r="K63" s="21"/>
      <c r="L63" s="21"/>
      <c r="M63" s="21"/>
      <c r="N63" s="21">
        <f t="shared" si="2"/>
        <v>0</v>
      </c>
      <c r="O63" s="21"/>
      <c r="P63" s="15">
        <f t="shared" si="0"/>
        <v>0</v>
      </c>
      <c r="Q63" s="15">
        <f t="shared" si="0"/>
        <v>0</v>
      </c>
      <c r="R63" s="21"/>
      <c r="S63" s="15">
        <f t="shared" si="1"/>
        <v>0</v>
      </c>
      <c r="T63" s="15">
        <f t="shared" si="1"/>
        <v>0</v>
      </c>
      <c r="U63" s="21"/>
      <c r="V63" s="59"/>
    </row>
    <row r="64" spans="1:22" ht="25.5" x14ac:dyDescent="0.15">
      <c r="A64" s="75">
        <v>4265</v>
      </c>
      <c r="B64" s="74" t="s">
        <v>810</v>
      </c>
      <c r="C64" s="75" t="s">
        <v>938</v>
      </c>
      <c r="D64" s="114">
        <v>0</v>
      </c>
      <c r="E64" s="114">
        <v>0</v>
      </c>
      <c r="F64" s="114">
        <v>0</v>
      </c>
      <c r="G64" s="17"/>
      <c r="H64" s="17"/>
      <c r="I64" s="17"/>
      <c r="J64" s="19"/>
      <c r="K64" s="19"/>
      <c r="L64" s="19"/>
      <c r="M64" s="21"/>
      <c r="N64" s="21">
        <f t="shared" si="2"/>
        <v>0</v>
      </c>
      <c r="O64" s="21"/>
      <c r="P64" s="15">
        <f t="shared" si="0"/>
        <v>0</v>
      </c>
      <c r="Q64" s="15">
        <f t="shared" si="0"/>
        <v>0</v>
      </c>
      <c r="R64" s="19"/>
      <c r="S64" s="15">
        <f t="shared" si="1"/>
        <v>0</v>
      </c>
      <c r="T64" s="15">
        <f t="shared" si="1"/>
        <v>0</v>
      </c>
      <c r="U64" s="19"/>
      <c r="V64" s="60"/>
    </row>
    <row r="65" spans="1:22" ht="12.75" x14ac:dyDescent="0.15">
      <c r="A65" s="75">
        <v>4266</v>
      </c>
      <c r="B65" s="74" t="s">
        <v>811</v>
      </c>
      <c r="C65" s="75" t="s">
        <v>939</v>
      </c>
      <c r="D65" s="114">
        <v>0</v>
      </c>
      <c r="E65" s="114">
        <v>0</v>
      </c>
      <c r="F65" s="114">
        <v>0</v>
      </c>
      <c r="G65" s="17"/>
      <c r="H65" s="17"/>
      <c r="I65" s="17"/>
      <c r="J65" s="21"/>
      <c r="K65" s="21"/>
      <c r="L65" s="19"/>
      <c r="M65" s="21"/>
      <c r="N65" s="21">
        <f t="shared" si="2"/>
        <v>0</v>
      </c>
      <c r="O65" s="21"/>
      <c r="P65" s="15">
        <f t="shared" si="0"/>
        <v>0</v>
      </c>
      <c r="Q65" s="15">
        <f t="shared" si="0"/>
        <v>0</v>
      </c>
      <c r="R65" s="19"/>
      <c r="S65" s="15">
        <f t="shared" si="1"/>
        <v>0</v>
      </c>
      <c r="T65" s="15">
        <f t="shared" si="1"/>
        <v>0</v>
      </c>
      <c r="U65" s="21"/>
      <c r="V65" s="60"/>
    </row>
    <row r="66" spans="1:22" ht="12.75" x14ac:dyDescent="0.15">
      <c r="A66" s="75">
        <v>4267</v>
      </c>
      <c r="B66" s="74" t="s">
        <v>812</v>
      </c>
      <c r="C66" s="75" t="s">
        <v>258</v>
      </c>
      <c r="D66" s="114">
        <v>0</v>
      </c>
      <c r="E66" s="114">
        <v>0</v>
      </c>
      <c r="F66" s="114">
        <v>0</v>
      </c>
      <c r="G66" s="81"/>
      <c r="H66" s="81"/>
      <c r="I66" s="81"/>
      <c r="J66" s="15"/>
      <c r="K66" s="15"/>
      <c r="L66" s="15"/>
      <c r="M66" s="21"/>
      <c r="N66" s="21">
        <f t="shared" si="2"/>
        <v>0</v>
      </c>
      <c r="O66" s="21"/>
      <c r="P66" s="15">
        <f t="shared" si="0"/>
        <v>0</v>
      </c>
      <c r="Q66" s="15">
        <f t="shared" si="0"/>
        <v>0</v>
      </c>
      <c r="R66" s="15"/>
      <c r="S66" s="15">
        <f t="shared" si="1"/>
        <v>0</v>
      </c>
      <c r="T66" s="15">
        <f t="shared" si="1"/>
        <v>0</v>
      </c>
      <c r="U66" s="19"/>
      <c r="V66" s="60"/>
    </row>
    <row r="67" spans="1:22" ht="12.75" x14ac:dyDescent="0.15">
      <c r="A67" s="75">
        <v>4268</v>
      </c>
      <c r="B67" s="74" t="s">
        <v>813</v>
      </c>
      <c r="C67" s="75" t="s">
        <v>261</v>
      </c>
      <c r="D67" s="114">
        <v>0</v>
      </c>
      <c r="E67" s="114">
        <v>0</v>
      </c>
      <c r="F67" s="114">
        <v>0</v>
      </c>
      <c r="G67" s="17"/>
      <c r="H67" s="17"/>
      <c r="I67" s="17"/>
      <c r="J67" s="19"/>
      <c r="K67" s="19"/>
      <c r="L67" s="19"/>
      <c r="M67" s="21"/>
      <c r="N67" s="21">
        <f t="shared" si="2"/>
        <v>0</v>
      </c>
      <c r="O67" s="21"/>
      <c r="P67" s="15">
        <f t="shared" si="0"/>
        <v>0</v>
      </c>
      <c r="Q67" s="15">
        <f t="shared" si="0"/>
        <v>0</v>
      </c>
      <c r="R67" s="19"/>
      <c r="S67" s="15">
        <f t="shared" si="1"/>
        <v>0</v>
      </c>
      <c r="T67" s="15">
        <f t="shared" si="1"/>
        <v>0</v>
      </c>
      <c r="U67" s="19"/>
      <c r="V67" s="60"/>
    </row>
    <row r="68" spans="1:22" s="6" customFormat="1" ht="25.5" x14ac:dyDescent="0.15">
      <c r="A68" s="75">
        <v>4300</v>
      </c>
      <c r="B68" s="74" t="s">
        <v>814</v>
      </c>
      <c r="C68" s="75" t="s">
        <v>215</v>
      </c>
      <c r="D68" s="75"/>
      <c r="E68" s="75"/>
      <c r="F68" s="75"/>
      <c r="G68" s="33"/>
      <c r="H68" s="33"/>
      <c r="I68" s="33"/>
      <c r="J68" s="15"/>
      <c r="K68" s="15"/>
      <c r="L68" s="21"/>
      <c r="M68" s="21"/>
      <c r="N68" s="21">
        <f t="shared" si="2"/>
        <v>0</v>
      </c>
      <c r="O68" s="21"/>
      <c r="P68" s="15">
        <f t="shared" si="0"/>
        <v>0</v>
      </c>
      <c r="Q68" s="15">
        <f t="shared" si="0"/>
        <v>0</v>
      </c>
      <c r="R68" s="21"/>
      <c r="S68" s="15">
        <f t="shared" si="1"/>
        <v>0</v>
      </c>
      <c r="T68" s="15">
        <f t="shared" si="1"/>
        <v>0</v>
      </c>
      <c r="U68" s="21"/>
      <c r="V68" s="59"/>
    </row>
    <row r="69" spans="1:22" ht="12.75" x14ac:dyDescent="0.15">
      <c r="A69" s="75"/>
      <c r="B69" s="74" t="s">
        <v>767</v>
      </c>
      <c r="C69" s="75"/>
      <c r="D69" s="114">
        <v>0</v>
      </c>
      <c r="E69" s="114">
        <v>0</v>
      </c>
      <c r="F69" s="114">
        <v>0</v>
      </c>
      <c r="G69" s="17"/>
      <c r="H69" s="17"/>
      <c r="I69" s="17"/>
      <c r="J69" s="19"/>
      <c r="K69" s="19"/>
      <c r="L69" s="19"/>
      <c r="M69" s="21"/>
      <c r="N69" s="21">
        <f t="shared" si="2"/>
        <v>0</v>
      </c>
      <c r="O69" s="21"/>
      <c r="P69" s="15">
        <f t="shared" si="0"/>
        <v>0</v>
      </c>
      <c r="Q69" s="15">
        <f t="shared" si="0"/>
        <v>0</v>
      </c>
      <c r="R69" s="19"/>
      <c r="S69" s="15">
        <f t="shared" si="1"/>
        <v>0</v>
      </c>
      <c r="T69" s="15">
        <f t="shared" si="1"/>
        <v>0</v>
      </c>
      <c r="U69" s="19"/>
      <c r="V69" s="60"/>
    </row>
    <row r="70" spans="1:22" ht="25.5" x14ac:dyDescent="0.15">
      <c r="A70" s="75">
        <v>4310</v>
      </c>
      <c r="B70" s="74" t="s">
        <v>815</v>
      </c>
      <c r="C70" s="75" t="s">
        <v>215</v>
      </c>
      <c r="D70" s="114">
        <v>0</v>
      </c>
      <c r="E70" s="114">
        <v>0</v>
      </c>
      <c r="F70" s="114">
        <v>0</v>
      </c>
      <c r="G70" s="80"/>
      <c r="H70" s="80"/>
      <c r="I70" s="80"/>
      <c r="J70" s="15"/>
      <c r="K70" s="15"/>
      <c r="L70" s="19"/>
      <c r="M70" s="21"/>
      <c r="N70" s="21">
        <f t="shared" si="2"/>
        <v>0</v>
      </c>
      <c r="O70" s="21"/>
      <c r="P70" s="15">
        <f t="shared" si="0"/>
        <v>0</v>
      </c>
      <c r="Q70" s="15">
        <f t="shared" si="0"/>
        <v>0</v>
      </c>
      <c r="R70" s="19"/>
      <c r="S70" s="15">
        <f t="shared" si="1"/>
        <v>0</v>
      </c>
      <c r="T70" s="15">
        <f t="shared" si="1"/>
        <v>0</v>
      </c>
      <c r="U70" s="19"/>
      <c r="V70" s="60"/>
    </row>
    <row r="71" spans="1:22" ht="12.75" x14ac:dyDescent="0.15">
      <c r="A71" s="75"/>
      <c r="B71" s="74" t="s">
        <v>462</v>
      </c>
      <c r="C71" s="75"/>
      <c r="D71" s="75"/>
      <c r="E71" s="75"/>
      <c r="F71" s="75"/>
      <c r="G71" s="82"/>
      <c r="H71" s="82"/>
      <c r="I71" s="82"/>
      <c r="J71" s="100"/>
      <c r="K71" s="100"/>
      <c r="L71" s="19"/>
      <c r="M71" s="21"/>
      <c r="N71" s="21">
        <f t="shared" si="2"/>
        <v>0</v>
      </c>
      <c r="O71" s="21"/>
      <c r="P71" s="15">
        <f t="shared" si="0"/>
        <v>0</v>
      </c>
      <c r="Q71" s="15">
        <f t="shared" si="0"/>
        <v>0</v>
      </c>
      <c r="R71" s="19"/>
      <c r="S71" s="15">
        <f t="shared" si="1"/>
        <v>0</v>
      </c>
      <c r="T71" s="15">
        <f t="shared" si="1"/>
        <v>0</v>
      </c>
      <c r="U71" s="19"/>
      <c r="V71" s="60"/>
    </row>
    <row r="72" spans="1:22" ht="12.75" x14ac:dyDescent="0.15">
      <c r="A72" s="75">
        <v>4311</v>
      </c>
      <c r="B72" s="74" t="s">
        <v>816</v>
      </c>
      <c r="C72" s="75" t="s">
        <v>264</v>
      </c>
      <c r="D72" s="114">
        <v>0</v>
      </c>
      <c r="E72" s="114">
        <v>0</v>
      </c>
      <c r="F72" s="114">
        <v>0</v>
      </c>
      <c r="G72" s="80"/>
      <c r="H72" s="80"/>
      <c r="I72" s="80"/>
      <c r="J72" s="19"/>
      <c r="K72" s="19"/>
      <c r="L72" s="19"/>
      <c r="M72" s="21"/>
      <c r="N72" s="21">
        <f t="shared" si="2"/>
        <v>0</v>
      </c>
      <c r="O72" s="21"/>
      <c r="P72" s="15">
        <f t="shared" si="0"/>
        <v>0</v>
      </c>
      <c r="Q72" s="15">
        <f t="shared" si="0"/>
        <v>0</v>
      </c>
      <c r="R72" s="19"/>
      <c r="S72" s="15">
        <f t="shared" si="1"/>
        <v>0</v>
      </c>
      <c r="T72" s="15">
        <f t="shared" si="1"/>
        <v>0</v>
      </c>
      <c r="U72" s="19"/>
      <c r="V72" s="60"/>
    </row>
    <row r="73" spans="1:22" s="6" customFormat="1" ht="12.75" x14ac:dyDescent="0.15">
      <c r="A73" s="75">
        <v>4312</v>
      </c>
      <c r="B73" s="74" t="s">
        <v>817</v>
      </c>
      <c r="C73" s="75" t="s">
        <v>940</v>
      </c>
      <c r="D73" s="114">
        <v>0</v>
      </c>
      <c r="E73" s="114">
        <v>0</v>
      </c>
      <c r="F73" s="114">
        <v>0</v>
      </c>
      <c r="G73" s="80"/>
      <c r="H73" s="80"/>
      <c r="I73" s="80"/>
      <c r="J73" s="19"/>
      <c r="K73" s="19"/>
      <c r="L73" s="19"/>
      <c r="M73" s="21"/>
      <c r="N73" s="21">
        <f t="shared" si="2"/>
        <v>0</v>
      </c>
      <c r="O73" s="21"/>
      <c r="P73" s="15">
        <f t="shared" si="0"/>
        <v>0</v>
      </c>
      <c r="Q73" s="15">
        <f t="shared" si="0"/>
        <v>0</v>
      </c>
      <c r="R73" s="19"/>
      <c r="S73" s="15">
        <f t="shared" si="1"/>
        <v>0</v>
      </c>
      <c r="T73" s="15">
        <f t="shared" si="1"/>
        <v>0</v>
      </c>
      <c r="U73" s="21"/>
      <c r="V73" s="59"/>
    </row>
    <row r="74" spans="1:22" ht="25.5" x14ac:dyDescent="0.15">
      <c r="A74" s="75">
        <v>4320</v>
      </c>
      <c r="B74" s="74" t="s">
        <v>818</v>
      </c>
      <c r="C74" s="75" t="s">
        <v>215</v>
      </c>
      <c r="D74" s="114">
        <v>0</v>
      </c>
      <c r="E74" s="114">
        <v>0</v>
      </c>
      <c r="F74" s="114">
        <v>0</v>
      </c>
      <c r="G74" s="115"/>
      <c r="H74" s="115"/>
      <c r="I74" s="79"/>
      <c r="J74" s="100"/>
      <c r="K74" s="100"/>
      <c r="L74" s="21"/>
      <c r="M74" s="21"/>
      <c r="N74" s="21">
        <f t="shared" si="2"/>
        <v>0</v>
      </c>
      <c r="O74" s="21"/>
      <c r="P74" s="15">
        <f t="shared" si="0"/>
        <v>0</v>
      </c>
      <c r="Q74" s="15">
        <f t="shared" si="0"/>
        <v>0</v>
      </c>
      <c r="R74" s="21"/>
      <c r="S74" s="15">
        <f t="shared" si="1"/>
        <v>0</v>
      </c>
      <c r="T74" s="15">
        <f t="shared" si="1"/>
        <v>0</v>
      </c>
      <c r="U74" s="19"/>
      <c r="V74" s="60"/>
    </row>
    <row r="75" spans="1:22" ht="12.75" x14ac:dyDescent="0.15">
      <c r="A75" s="75"/>
      <c r="B75" s="74" t="s">
        <v>462</v>
      </c>
      <c r="C75" s="75"/>
      <c r="D75" s="75"/>
      <c r="E75" s="75"/>
      <c r="F75" s="75"/>
      <c r="G75" s="17"/>
      <c r="H75" s="17"/>
      <c r="I75" s="80"/>
      <c r="J75" s="19"/>
      <c r="K75" s="19"/>
      <c r="L75" s="19"/>
      <c r="M75" s="21"/>
      <c r="N75" s="21">
        <f t="shared" si="2"/>
        <v>0</v>
      </c>
      <c r="O75" s="21"/>
      <c r="P75" s="15">
        <f t="shared" si="0"/>
        <v>0</v>
      </c>
      <c r="Q75" s="15">
        <f t="shared" si="0"/>
        <v>0</v>
      </c>
      <c r="R75" s="19"/>
      <c r="S75" s="15">
        <f t="shared" si="1"/>
        <v>0</v>
      </c>
      <c r="T75" s="15">
        <f t="shared" si="1"/>
        <v>0</v>
      </c>
      <c r="U75" s="19"/>
      <c r="V75" s="60"/>
    </row>
    <row r="76" spans="1:22" s="6" customFormat="1" ht="12.75" x14ac:dyDescent="0.15">
      <c r="A76" s="75">
        <v>4321</v>
      </c>
      <c r="B76" s="74" t="s">
        <v>819</v>
      </c>
      <c r="C76" s="75" t="s">
        <v>267</v>
      </c>
      <c r="D76" s="114">
        <v>0</v>
      </c>
      <c r="E76" s="114">
        <v>0</v>
      </c>
      <c r="F76" s="114">
        <v>0</v>
      </c>
      <c r="G76" s="116"/>
      <c r="H76" s="116"/>
      <c r="I76" s="80"/>
      <c r="J76" s="19"/>
      <c r="K76" s="19"/>
      <c r="L76" s="19"/>
      <c r="M76" s="21"/>
      <c r="N76" s="21">
        <f t="shared" si="2"/>
        <v>0</v>
      </c>
      <c r="O76" s="21"/>
      <c r="P76" s="15">
        <f t="shared" ref="P76:Q139" si="3">J76+J76*5%</f>
        <v>0</v>
      </c>
      <c r="Q76" s="15">
        <f t="shared" si="3"/>
        <v>0</v>
      </c>
      <c r="R76" s="19"/>
      <c r="S76" s="15">
        <f t="shared" ref="S76:T139" si="4">P76+P76*5%</f>
        <v>0</v>
      </c>
      <c r="T76" s="15">
        <f t="shared" si="4"/>
        <v>0</v>
      </c>
      <c r="U76" s="21"/>
      <c r="V76" s="59"/>
    </row>
    <row r="77" spans="1:22" ht="12.75" x14ac:dyDescent="0.15">
      <c r="A77" s="75">
        <v>4322</v>
      </c>
      <c r="B77" s="74" t="s">
        <v>820</v>
      </c>
      <c r="C77" s="75" t="s">
        <v>263</v>
      </c>
      <c r="D77" s="114">
        <v>0</v>
      </c>
      <c r="E77" s="114">
        <v>0</v>
      </c>
      <c r="F77" s="114">
        <v>0</v>
      </c>
      <c r="G77" s="33"/>
      <c r="H77" s="33"/>
      <c r="I77" s="33"/>
      <c r="J77" s="21"/>
      <c r="K77" s="21"/>
      <c r="L77" s="21"/>
      <c r="M77" s="21"/>
      <c r="N77" s="21">
        <f t="shared" si="2"/>
        <v>0</v>
      </c>
      <c r="O77" s="21"/>
      <c r="P77" s="15">
        <f t="shared" si="3"/>
        <v>0</v>
      </c>
      <c r="Q77" s="15">
        <f t="shared" si="3"/>
        <v>0</v>
      </c>
      <c r="R77" s="21"/>
      <c r="S77" s="15">
        <f t="shared" si="4"/>
        <v>0</v>
      </c>
      <c r="T77" s="15">
        <f t="shared" si="4"/>
        <v>0</v>
      </c>
      <c r="U77" s="19"/>
      <c r="V77" s="60"/>
    </row>
    <row r="78" spans="1:22" s="6" customFormat="1" ht="25.5" x14ac:dyDescent="0.15">
      <c r="A78" s="75">
        <v>4330</v>
      </c>
      <c r="B78" s="74" t="s">
        <v>821</v>
      </c>
      <c r="C78" s="75" t="s">
        <v>215</v>
      </c>
      <c r="D78" s="75"/>
      <c r="E78" s="75"/>
      <c r="F78" s="75"/>
      <c r="G78" s="17"/>
      <c r="H78" s="17"/>
      <c r="I78" s="17"/>
      <c r="J78" s="19"/>
      <c r="K78" s="19"/>
      <c r="L78" s="19"/>
      <c r="M78" s="21"/>
      <c r="N78" s="21">
        <f t="shared" si="2"/>
        <v>0</v>
      </c>
      <c r="O78" s="21"/>
      <c r="P78" s="15">
        <f t="shared" si="3"/>
        <v>0</v>
      </c>
      <c r="Q78" s="15">
        <f t="shared" si="3"/>
        <v>0</v>
      </c>
      <c r="R78" s="19"/>
      <c r="S78" s="15">
        <f t="shared" si="4"/>
        <v>0</v>
      </c>
      <c r="T78" s="15">
        <f t="shared" si="4"/>
        <v>0</v>
      </c>
      <c r="U78" s="21"/>
      <c r="V78" s="59"/>
    </row>
    <row r="79" spans="1:22" ht="12.75" x14ac:dyDescent="0.15">
      <c r="A79" s="75"/>
      <c r="B79" s="74" t="s">
        <v>462</v>
      </c>
      <c r="C79" s="75"/>
      <c r="D79" s="114">
        <v>0</v>
      </c>
      <c r="E79" s="114">
        <v>0</v>
      </c>
      <c r="F79" s="114">
        <v>0</v>
      </c>
      <c r="G79" s="17"/>
      <c r="H79" s="17"/>
      <c r="I79" s="17"/>
      <c r="J79" s="19"/>
      <c r="K79" s="19"/>
      <c r="L79" s="19"/>
      <c r="M79" s="21"/>
      <c r="N79" s="21">
        <f t="shared" si="2"/>
        <v>0</v>
      </c>
      <c r="O79" s="21"/>
      <c r="P79" s="15">
        <f t="shared" si="3"/>
        <v>0</v>
      </c>
      <c r="Q79" s="15">
        <f t="shared" si="3"/>
        <v>0</v>
      </c>
      <c r="R79" s="19"/>
      <c r="S79" s="15">
        <f t="shared" si="4"/>
        <v>0</v>
      </c>
      <c r="T79" s="15">
        <f t="shared" si="4"/>
        <v>0</v>
      </c>
      <c r="U79" s="19"/>
      <c r="V79" s="60"/>
    </row>
    <row r="80" spans="1:22" ht="25.5" x14ac:dyDescent="0.15">
      <c r="A80" s="75">
        <v>4331</v>
      </c>
      <c r="B80" s="74" t="s">
        <v>822</v>
      </c>
      <c r="C80" s="75" t="s">
        <v>941</v>
      </c>
      <c r="D80" s="114">
        <v>0</v>
      </c>
      <c r="E80" s="114">
        <v>0</v>
      </c>
      <c r="F80" s="114">
        <v>0</v>
      </c>
      <c r="G80" s="33"/>
      <c r="H80" s="33"/>
      <c r="I80" s="33"/>
      <c r="J80" s="100"/>
      <c r="K80" s="100"/>
      <c r="L80" s="21"/>
      <c r="M80" s="21"/>
      <c r="N80" s="21">
        <f t="shared" si="2"/>
        <v>0</v>
      </c>
      <c r="O80" s="21"/>
      <c r="P80" s="15">
        <f t="shared" si="3"/>
        <v>0</v>
      </c>
      <c r="Q80" s="15">
        <f t="shared" si="3"/>
        <v>0</v>
      </c>
      <c r="R80" s="21"/>
      <c r="S80" s="15">
        <f t="shared" si="4"/>
        <v>0</v>
      </c>
      <c r="T80" s="15">
        <f t="shared" si="4"/>
        <v>0</v>
      </c>
      <c r="U80" s="19"/>
      <c r="V80" s="60"/>
    </row>
    <row r="81" spans="1:22" ht="31.5" x14ac:dyDescent="0.15">
      <c r="A81" s="75">
        <v>4332</v>
      </c>
      <c r="B81" s="74" t="s">
        <v>823</v>
      </c>
      <c r="C81" s="75" t="s">
        <v>942</v>
      </c>
      <c r="D81" s="75"/>
      <c r="E81" s="75"/>
      <c r="F81" s="75"/>
      <c r="G81" s="17"/>
      <c r="H81" s="17"/>
      <c r="I81" s="17"/>
      <c r="J81" s="19"/>
      <c r="K81" s="19"/>
      <c r="L81" s="19"/>
      <c r="M81" s="21"/>
      <c r="N81" s="21">
        <f t="shared" si="2"/>
        <v>0</v>
      </c>
      <c r="O81" s="21"/>
      <c r="P81" s="15">
        <f t="shared" si="3"/>
        <v>0</v>
      </c>
      <c r="Q81" s="15">
        <f t="shared" si="3"/>
        <v>0</v>
      </c>
      <c r="R81" s="19"/>
      <c r="S81" s="15">
        <f t="shared" si="4"/>
        <v>0</v>
      </c>
      <c r="T81" s="15">
        <f t="shared" si="4"/>
        <v>0</v>
      </c>
      <c r="U81" s="21"/>
      <c r="V81" s="119" t="s">
        <v>493</v>
      </c>
    </row>
    <row r="82" spans="1:22" s="6" customFormat="1" ht="12.75" x14ac:dyDescent="0.15">
      <c r="A82" s="75">
        <v>4333</v>
      </c>
      <c r="B82" s="74" t="s">
        <v>824</v>
      </c>
      <c r="C82" s="75" t="s">
        <v>943</v>
      </c>
      <c r="D82" s="114">
        <v>0</v>
      </c>
      <c r="E82" s="114">
        <v>0</v>
      </c>
      <c r="F82" s="114">
        <v>0</v>
      </c>
      <c r="G82" s="33"/>
      <c r="H82" s="33"/>
      <c r="I82" s="33"/>
      <c r="J82" s="19"/>
      <c r="K82" s="19"/>
      <c r="L82" s="19"/>
      <c r="M82" s="21"/>
      <c r="N82" s="21">
        <f t="shared" si="2"/>
        <v>0</v>
      </c>
      <c r="O82" s="21"/>
      <c r="P82" s="15">
        <f t="shared" si="3"/>
        <v>0</v>
      </c>
      <c r="Q82" s="15">
        <f t="shared" si="3"/>
        <v>0</v>
      </c>
      <c r="R82" s="19"/>
      <c r="S82" s="15">
        <f t="shared" si="4"/>
        <v>0</v>
      </c>
      <c r="T82" s="15">
        <f t="shared" si="4"/>
        <v>0</v>
      </c>
      <c r="U82" s="21"/>
      <c r="V82" s="59"/>
    </row>
    <row r="83" spans="1:22" ht="12.75" x14ac:dyDescent="0.15">
      <c r="A83" s="75">
        <v>4400</v>
      </c>
      <c r="B83" s="74" t="s">
        <v>825</v>
      </c>
      <c r="C83" s="75" t="s">
        <v>215</v>
      </c>
      <c r="D83" s="114">
        <v>0</v>
      </c>
      <c r="E83" s="114">
        <v>0</v>
      </c>
      <c r="F83" s="114">
        <v>0</v>
      </c>
      <c r="G83" s="32"/>
      <c r="H83" s="32"/>
      <c r="I83" s="32"/>
      <c r="J83" s="19"/>
      <c r="K83" s="19"/>
      <c r="L83" s="19"/>
      <c r="M83" s="21"/>
      <c r="N83" s="21">
        <f t="shared" si="2"/>
        <v>0</v>
      </c>
      <c r="O83" s="21"/>
      <c r="P83" s="15">
        <f t="shared" si="3"/>
        <v>0</v>
      </c>
      <c r="Q83" s="15">
        <f t="shared" si="3"/>
        <v>0</v>
      </c>
      <c r="R83" s="19"/>
      <c r="S83" s="15">
        <f t="shared" si="4"/>
        <v>0</v>
      </c>
      <c r="T83" s="15">
        <f t="shared" si="4"/>
        <v>0</v>
      </c>
      <c r="U83" s="19"/>
      <c r="V83" s="60"/>
    </row>
    <row r="84" spans="1:22" s="6" customFormat="1" ht="12.75" x14ac:dyDescent="0.15">
      <c r="A84" s="75"/>
      <c r="B84" s="74" t="s">
        <v>767</v>
      </c>
      <c r="C84" s="75"/>
      <c r="D84" s="75"/>
      <c r="E84" s="75"/>
      <c r="F84" s="75"/>
      <c r="G84" s="17"/>
      <c r="H84" s="17"/>
      <c r="I84" s="17"/>
      <c r="J84" s="19"/>
      <c r="K84" s="19"/>
      <c r="L84" s="19"/>
      <c r="M84" s="21"/>
      <c r="N84" s="21">
        <f t="shared" si="2"/>
        <v>0</v>
      </c>
      <c r="O84" s="21"/>
      <c r="P84" s="15">
        <f t="shared" si="3"/>
        <v>0</v>
      </c>
      <c r="Q84" s="15">
        <f t="shared" si="3"/>
        <v>0</v>
      </c>
      <c r="R84" s="19"/>
      <c r="S84" s="15">
        <f t="shared" si="4"/>
        <v>0</v>
      </c>
      <c r="T84" s="15">
        <f t="shared" si="4"/>
        <v>0</v>
      </c>
      <c r="U84" s="21"/>
      <c r="V84" s="59"/>
    </row>
    <row r="85" spans="1:22" ht="38.25" x14ac:dyDescent="0.15">
      <c r="A85" s="75">
        <v>4410</v>
      </c>
      <c r="B85" s="74" t="s">
        <v>826</v>
      </c>
      <c r="C85" s="75" t="s">
        <v>215</v>
      </c>
      <c r="D85" s="114">
        <v>0</v>
      </c>
      <c r="E85" s="114">
        <v>0</v>
      </c>
      <c r="F85" s="114">
        <v>0</v>
      </c>
      <c r="G85" s="33"/>
      <c r="H85" s="33"/>
      <c r="I85" s="33"/>
      <c r="J85" s="21"/>
      <c r="K85" s="21"/>
      <c r="L85" s="21"/>
      <c r="M85" s="21"/>
      <c r="N85" s="21">
        <f t="shared" si="2"/>
        <v>0</v>
      </c>
      <c r="O85" s="21"/>
      <c r="P85" s="15">
        <f t="shared" si="3"/>
        <v>0</v>
      </c>
      <c r="Q85" s="15">
        <f t="shared" si="3"/>
        <v>0</v>
      </c>
      <c r="R85" s="21"/>
      <c r="S85" s="15">
        <f t="shared" si="4"/>
        <v>0</v>
      </c>
      <c r="T85" s="15">
        <f t="shared" si="4"/>
        <v>0</v>
      </c>
      <c r="U85" s="19"/>
      <c r="V85" s="60"/>
    </row>
    <row r="86" spans="1:22" s="6" customFormat="1" ht="12.75" x14ac:dyDescent="0.15">
      <c r="A86" s="75"/>
      <c r="B86" s="74" t="s">
        <v>462</v>
      </c>
      <c r="C86" s="75"/>
      <c r="D86" s="114">
        <v>0</v>
      </c>
      <c r="E86" s="114">
        <v>0</v>
      </c>
      <c r="F86" s="114">
        <v>0</v>
      </c>
      <c r="G86" s="17"/>
      <c r="H86" s="17"/>
      <c r="I86" s="17"/>
      <c r="J86" s="19"/>
      <c r="K86" s="19"/>
      <c r="L86" s="19"/>
      <c r="M86" s="21"/>
      <c r="N86" s="21">
        <f t="shared" si="2"/>
        <v>0</v>
      </c>
      <c r="O86" s="21"/>
      <c r="P86" s="15">
        <f t="shared" si="3"/>
        <v>0</v>
      </c>
      <c r="Q86" s="15">
        <f t="shared" si="3"/>
        <v>0</v>
      </c>
      <c r="R86" s="19"/>
      <c r="S86" s="15">
        <f t="shared" si="4"/>
        <v>0</v>
      </c>
      <c r="T86" s="15">
        <f t="shared" si="4"/>
        <v>0</v>
      </c>
      <c r="U86" s="21"/>
      <c r="V86" s="59"/>
    </row>
    <row r="87" spans="1:22" s="6" customFormat="1" ht="25.5" x14ac:dyDescent="0.15">
      <c r="A87" s="75">
        <v>4411</v>
      </c>
      <c r="B87" s="74" t="s">
        <v>827</v>
      </c>
      <c r="C87" s="75" t="s">
        <v>266</v>
      </c>
      <c r="D87" s="75"/>
      <c r="E87" s="75"/>
      <c r="F87" s="75"/>
      <c r="G87" s="17"/>
      <c r="H87" s="17"/>
      <c r="I87" s="17"/>
      <c r="J87" s="19"/>
      <c r="K87" s="19"/>
      <c r="L87" s="19"/>
      <c r="M87" s="21"/>
      <c r="N87" s="21">
        <f t="shared" si="2"/>
        <v>0</v>
      </c>
      <c r="O87" s="21"/>
      <c r="P87" s="15">
        <f t="shared" si="3"/>
        <v>0</v>
      </c>
      <c r="Q87" s="15">
        <f t="shared" si="3"/>
        <v>0</v>
      </c>
      <c r="R87" s="19"/>
      <c r="S87" s="15">
        <f t="shared" si="4"/>
        <v>0</v>
      </c>
      <c r="T87" s="15">
        <f t="shared" si="4"/>
        <v>0</v>
      </c>
      <c r="U87" s="21"/>
      <c r="V87" s="59"/>
    </row>
    <row r="88" spans="1:22" ht="25.5" x14ac:dyDescent="0.15">
      <c r="A88" s="75">
        <v>4412</v>
      </c>
      <c r="B88" s="74" t="s">
        <v>828</v>
      </c>
      <c r="C88" s="75" t="s">
        <v>944</v>
      </c>
      <c r="D88" s="114">
        <v>0</v>
      </c>
      <c r="E88" s="114">
        <v>0</v>
      </c>
      <c r="F88" s="114">
        <v>0</v>
      </c>
      <c r="G88" s="33"/>
      <c r="H88" s="33"/>
      <c r="I88" s="33"/>
      <c r="J88" s="21"/>
      <c r="K88" s="21"/>
      <c r="L88" s="21"/>
      <c r="M88" s="21"/>
      <c r="N88" s="21">
        <f t="shared" si="2"/>
        <v>0</v>
      </c>
      <c r="O88" s="21"/>
      <c r="P88" s="15">
        <f t="shared" si="3"/>
        <v>0</v>
      </c>
      <c r="Q88" s="15">
        <f t="shared" si="3"/>
        <v>0</v>
      </c>
      <c r="R88" s="21"/>
      <c r="S88" s="15">
        <f t="shared" si="4"/>
        <v>0</v>
      </c>
      <c r="T88" s="15">
        <f t="shared" si="4"/>
        <v>0</v>
      </c>
      <c r="U88" s="19"/>
      <c r="V88" s="60"/>
    </row>
    <row r="89" spans="1:22" ht="51" x14ac:dyDescent="0.15">
      <c r="A89" s="75">
        <v>4420</v>
      </c>
      <c r="B89" s="74" t="s">
        <v>829</v>
      </c>
      <c r="C89" s="75" t="s">
        <v>215</v>
      </c>
      <c r="D89" s="114">
        <v>276503206.70000005</v>
      </c>
      <c r="E89" s="114">
        <v>3495100.1</v>
      </c>
      <c r="F89" s="114">
        <v>273008106.60000002</v>
      </c>
      <c r="G89" s="82">
        <f>G95+G114</f>
        <v>13150</v>
      </c>
      <c r="H89" s="82">
        <f>H95+H114</f>
        <v>13150</v>
      </c>
      <c r="I89" s="17"/>
      <c r="J89" s="128">
        <f>J95+J114</f>
        <v>13807.5</v>
      </c>
      <c r="K89" s="128">
        <f>K95+K114</f>
        <v>13807.5</v>
      </c>
      <c r="L89" s="211"/>
      <c r="M89" s="21">
        <f>K89-H89</f>
        <v>657.5</v>
      </c>
      <c r="N89" s="21">
        <f t="shared" si="2"/>
        <v>657.5</v>
      </c>
      <c r="O89" s="21"/>
      <c r="P89" s="15">
        <f t="shared" si="3"/>
        <v>14497.875</v>
      </c>
      <c r="Q89" s="15">
        <f t="shared" si="3"/>
        <v>14497.875</v>
      </c>
      <c r="R89" s="211"/>
      <c r="S89" s="15">
        <f t="shared" si="4"/>
        <v>15222.768749999999</v>
      </c>
      <c r="T89" s="15">
        <f t="shared" si="4"/>
        <v>15222.768749999999</v>
      </c>
      <c r="U89" s="19"/>
      <c r="V89" s="60"/>
    </row>
    <row r="90" spans="1:22" s="6" customFormat="1" ht="12.75" x14ac:dyDescent="0.15">
      <c r="A90" s="75"/>
      <c r="B90" s="74" t="s">
        <v>462</v>
      </c>
      <c r="C90" s="75"/>
      <c r="D90" s="75"/>
      <c r="E90" s="75"/>
      <c r="F90" s="75"/>
      <c r="G90" s="17"/>
      <c r="H90" s="17"/>
      <c r="I90" s="17"/>
      <c r="J90" s="19"/>
      <c r="K90" s="19"/>
      <c r="L90" s="19"/>
      <c r="M90" s="21"/>
      <c r="N90" s="21">
        <f t="shared" si="2"/>
        <v>0</v>
      </c>
      <c r="O90" s="21"/>
      <c r="P90" s="15">
        <f t="shared" si="3"/>
        <v>0</v>
      </c>
      <c r="Q90" s="15">
        <f t="shared" si="3"/>
        <v>0</v>
      </c>
      <c r="R90" s="19"/>
      <c r="S90" s="15">
        <f t="shared" si="4"/>
        <v>0</v>
      </c>
      <c r="T90" s="15">
        <f t="shared" si="4"/>
        <v>0</v>
      </c>
      <c r="U90" s="21"/>
      <c r="V90" s="59"/>
    </row>
    <row r="91" spans="1:22" s="6" customFormat="1" ht="25.5" x14ac:dyDescent="0.15">
      <c r="A91" s="75">
        <v>4421</v>
      </c>
      <c r="B91" s="74" t="s">
        <v>830</v>
      </c>
      <c r="C91" s="75" t="s">
        <v>269</v>
      </c>
      <c r="D91" s="114">
        <v>0</v>
      </c>
      <c r="E91" s="114">
        <v>0</v>
      </c>
      <c r="F91" s="114">
        <v>0</v>
      </c>
      <c r="G91" s="81"/>
      <c r="H91" s="81"/>
      <c r="I91" s="32"/>
      <c r="J91" s="100"/>
      <c r="K91" s="100"/>
      <c r="L91" s="19"/>
      <c r="M91" s="21"/>
      <c r="N91" s="21">
        <f t="shared" si="2"/>
        <v>0</v>
      </c>
      <c r="O91" s="21"/>
      <c r="P91" s="15">
        <f t="shared" si="3"/>
        <v>0</v>
      </c>
      <c r="Q91" s="15">
        <f t="shared" si="3"/>
        <v>0</v>
      </c>
      <c r="R91" s="19"/>
      <c r="S91" s="15">
        <f t="shared" si="4"/>
        <v>0</v>
      </c>
      <c r="T91" s="15">
        <f t="shared" si="4"/>
        <v>0</v>
      </c>
      <c r="U91" s="21"/>
      <c r="V91" s="59"/>
    </row>
    <row r="92" spans="1:22" ht="25.5" x14ac:dyDescent="0.15">
      <c r="A92" s="75">
        <v>4422</v>
      </c>
      <c r="B92" s="74" t="s">
        <v>831</v>
      </c>
      <c r="C92" s="75" t="s">
        <v>945</v>
      </c>
      <c r="D92" s="75"/>
      <c r="E92" s="75"/>
      <c r="F92" s="75"/>
      <c r="G92" s="80"/>
      <c r="H92" s="80"/>
      <c r="I92" s="17"/>
      <c r="J92" s="100"/>
      <c r="K92" s="100"/>
      <c r="L92" s="19"/>
      <c r="M92" s="21"/>
      <c r="N92" s="21">
        <f t="shared" si="2"/>
        <v>0</v>
      </c>
      <c r="O92" s="21"/>
      <c r="P92" s="15">
        <f t="shared" si="3"/>
        <v>0</v>
      </c>
      <c r="Q92" s="15">
        <f t="shared" si="3"/>
        <v>0</v>
      </c>
      <c r="R92" s="19"/>
      <c r="S92" s="15">
        <f t="shared" si="4"/>
        <v>0</v>
      </c>
      <c r="T92" s="15">
        <f t="shared" si="4"/>
        <v>0</v>
      </c>
      <c r="U92" s="19"/>
      <c r="V92" s="60"/>
    </row>
    <row r="93" spans="1:22" s="6" customFormat="1" ht="25.5" x14ac:dyDescent="0.15">
      <c r="A93" s="75">
        <v>4500</v>
      </c>
      <c r="B93" s="74" t="s">
        <v>832</v>
      </c>
      <c r="C93" s="75"/>
      <c r="D93" s="114">
        <v>0</v>
      </c>
      <c r="E93" s="114">
        <v>0</v>
      </c>
      <c r="F93" s="114">
        <v>0</v>
      </c>
      <c r="G93" s="79"/>
      <c r="H93" s="79"/>
      <c r="I93" s="33"/>
      <c r="J93" s="21"/>
      <c r="K93" s="21"/>
      <c r="L93" s="21"/>
      <c r="M93" s="21"/>
      <c r="N93" s="21">
        <f t="shared" si="2"/>
        <v>0</v>
      </c>
      <c r="O93" s="21"/>
      <c r="P93" s="15">
        <f t="shared" si="3"/>
        <v>0</v>
      </c>
      <c r="Q93" s="15">
        <f t="shared" si="3"/>
        <v>0</v>
      </c>
      <c r="R93" s="21"/>
      <c r="S93" s="15">
        <f t="shared" si="4"/>
        <v>0</v>
      </c>
      <c r="T93" s="15">
        <f t="shared" si="4"/>
        <v>0</v>
      </c>
      <c r="U93" s="21"/>
      <c r="V93" s="59"/>
    </row>
    <row r="94" spans="1:22" s="6" customFormat="1" ht="12.75" x14ac:dyDescent="0.15">
      <c r="A94" s="75"/>
      <c r="B94" s="74" t="s">
        <v>767</v>
      </c>
      <c r="C94" s="75"/>
      <c r="D94" s="114">
        <v>0</v>
      </c>
      <c r="E94" s="114">
        <v>0</v>
      </c>
      <c r="F94" s="114">
        <v>0</v>
      </c>
      <c r="G94" s="80"/>
      <c r="H94" s="80"/>
      <c r="I94" s="17"/>
      <c r="J94" s="19"/>
      <c r="K94" s="19"/>
      <c r="L94" s="19"/>
      <c r="M94" s="21"/>
      <c r="N94" s="21">
        <f t="shared" si="2"/>
        <v>0</v>
      </c>
      <c r="O94" s="21"/>
      <c r="P94" s="15">
        <f t="shared" si="3"/>
        <v>0</v>
      </c>
      <c r="Q94" s="15">
        <f t="shared" si="3"/>
        <v>0</v>
      </c>
      <c r="R94" s="19"/>
      <c r="S94" s="15">
        <f t="shared" si="4"/>
        <v>0</v>
      </c>
      <c r="T94" s="15">
        <f t="shared" si="4"/>
        <v>0</v>
      </c>
      <c r="U94" s="21"/>
      <c r="V94" s="59"/>
    </row>
    <row r="95" spans="1:22" ht="38.25" x14ac:dyDescent="0.15">
      <c r="A95" s="75">
        <v>4510</v>
      </c>
      <c r="B95" s="74" t="s">
        <v>833</v>
      </c>
      <c r="C95" s="75" t="s">
        <v>215</v>
      </c>
      <c r="D95" s="114">
        <v>813000</v>
      </c>
      <c r="E95" s="114">
        <v>813000</v>
      </c>
      <c r="F95" s="114">
        <v>0</v>
      </c>
      <c r="G95" s="82">
        <f>G97</f>
        <v>5150</v>
      </c>
      <c r="H95" s="82">
        <f>H97</f>
        <v>5150</v>
      </c>
      <c r="I95" s="17"/>
      <c r="J95" s="128">
        <f>G95+G95*5%</f>
        <v>5407.5</v>
      </c>
      <c r="K95" s="128">
        <f>H95+H95*5%</f>
        <v>5407.5</v>
      </c>
      <c r="L95" s="211"/>
      <c r="M95" s="211">
        <f>K95-H95</f>
        <v>257.5</v>
      </c>
      <c r="N95" s="21">
        <f t="shared" si="2"/>
        <v>257.5</v>
      </c>
      <c r="O95" s="21"/>
      <c r="P95" s="15">
        <f t="shared" si="3"/>
        <v>5677.875</v>
      </c>
      <c r="Q95" s="15">
        <f t="shared" si="3"/>
        <v>5677.875</v>
      </c>
      <c r="R95" s="211"/>
      <c r="S95" s="15">
        <f t="shared" si="4"/>
        <v>5961.7687500000002</v>
      </c>
      <c r="T95" s="15">
        <f t="shared" si="4"/>
        <v>5961.7687500000002</v>
      </c>
      <c r="U95" s="19"/>
      <c r="V95" s="60"/>
    </row>
    <row r="96" spans="1:22" ht="63" x14ac:dyDescent="0.15">
      <c r="A96" s="75"/>
      <c r="B96" s="74" t="s">
        <v>462</v>
      </c>
      <c r="C96" s="75"/>
      <c r="D96" s="75"/>
      <c r="E96" s="75"/>
      <c r="F96" s="75"/>
      <c r="G96" s="79"/>
      <c r="H96" s="79"/>
      <c r="I96" s="33"/>
      <c r="J96" s="100"/>
      <c r="K96" s="100"/>
      <c r="L96" s="211"/>
      <c r="M96" s="211">
        <f t="shared" ref="M96:M159" si="5">K96-H96</f>
        <v>0</v>
      </c>
      <c r="N96" s="21">
        <f t="shared" si="2"/>
        <v>0</v>
      </c>
      <c r="O96" s="21"/>
      <c r="P96" s="15">
        <f t="shared" si="3"/>
        <v>0</v>
      </c>
      <c r="Q96" s="15">
        <f t="shared" si="3"/>
        <v>0</v>
      </c>
      <c r="R96" s="211"/>
      <c r="S96" s="15">
        <f t="shared" si="4"/>
        <v>0</v>
      </c>
      <c r="T96" s="15">
        <f t="shared" si="4"/>
        <v>0</v>
      </c>
      <c r="U96" s="21"/>
      <c r="V96" s="119" t="s">
        <v>494</v>
      </c>
    </row>
    <row r="97" spans="1:22" ht="25.5" x14ac:dyDescent="0.15">
      <c r="A97" s="75">
        <v>4511</v>
      </c>
      <c r="B97" s="74" t="s">
        <v>834</v>
      </c>
      <c r="C97" s="75" t="s">
        <v>946</v>
      </c>
      <c r="D97" s="114">
        <v>813000</v>
      </c>
      <c r="E97" s="114">
        <v>813000</v>
      </c>
      <c r="F97" s="114">
        <v>0</v>
      </c>
      <c r="G97" s="80">
        <v>5150</v>
      </c>
      <c r="H97" s="80">
        <v>5150</v>
      </c>
      <c r="I97" s="17"/>
      <c r="J97" s="19">
        <f>G97+G97*5%</f>
        <v>5407.5</v>
      </c>
      <c r="K97" s="19">
        <f>H97+H97*5%</f>
        <v>5407.5</v>
      </c>
      <c r="L97" s="211"/>
      <c r="M97" s="211">
        <f t="shared" si="5"/>
        <v>257.5</v>
      </c>
      <c r="N97" s="21">
        <f t="shared" si="2"/>
        <v>257.5</v>
      </c>
      <c r="O97" s="21"/>
      <c r="P97" s="15">
        <f t="shared" si="3"/>
        <v>5677.875</v>
      </c>
      <c r="Q97" s="15">
        <f t="shared" si="3"/>
        <v>5677.875</v>
      </c>
      <c r="R97" s="211"/>
      <c r="S97" s="15">
        <f t="shared" si="4"/>
        <v>5961.7687500000002</v>
      </c>
      <c r="T97" s="15">
        <f t="shared" si="4"/>
        <v>5961.7687500000002</v>
      </c>
      <c r="U97" s="19"/>
      <c r="V97" s="60"/>
    </row>
    <row r="98" spans="1:22" s="6" customFormat="1" ht="25.5" x14ac:dyDescent="0.15">
      <c r="A98" s="75">
        <v>4512</v>
      </c>
      <c r="B98" s="74" t="s">
        <v>835</v>
      </c>
      <c r="C98" s="75" t="s">
        <v>947</v>
      </c>
      <c r="D98" s="114">
        <v>0</v>
      </c>
      <c r="E98" s="114">
        <v>0</v>
      </c>
      <c r="F98" s="114">
        <v>0</v>
      </c>
      <c r="G98" s="80"/>
      <c r="H98" s="80"/>
      <c r="I98" s="17"/>
      <c r="J98" s="19"/>
      <c r="K98" s="19"/>
      <c r="L98" s="211"/>
      <c r="M98" s="211">
        <f t="shared" si="5"/>
        <v>0</v>
      </c>
      <c r="N98" s="21">
        <f t="shared" si="2"/>
        <v>0</v>
      </c>
      <c r="O98" s="21"/>
      <c r="P98" s="15">
        <f t="shared" si="3"/>
        <v>0</v>
      </c>
      <c r="Q98" s="15">
        <f t="shared" si="3"/>
        <v>0</v>
      </c>
      <c r="R98" s="211"/>
      <c r="S98" s="15">
        <f t="shared" si="4"/>
        <v>0</v>
      </c>
      <c r="T98" s="15">
        <f t="shared" si="4"/>
        <v>0</v>
      </c>
      <c r="U98" s="21"/>
      <c r="V98" s="59"/>
    </row>
    <row r="99" spans="1:22" ht="38.25" x14ac:dyDescent="0.15">
      <c r="A99" s="75">
        <v>4520</v>
      </c>
      <c r="B99" s="74" t="s">
        <v>836</v>
      </c>
      <c r="C99" s="75" t="s">
        <v>215</v>
      </c>
      <c r="D99" s="114">
        <v>0</v>
      </c>
      <c r="E99" s="114">
        <v>0</v>
      </c>
      <c r="F99" s="114">
        <v>0</v>
      </c>
      <c r="G99" s="80"/>
      <c r="H99" s="80"/>
      <c r="I99" s="17"/>
      <c r="J99" s="19"/>
      <c r="K99" s="19"/>
      <c r="L99" s="211"/>
      <c r="M99" s="211">
        <f t="shared" si="5"/>
        <v>0</v>
      </c>
      <c r="N99" s="21">
        <f t="shared" si="2"/>
        <v>0</v>
      </c>
      <c r="O99" s="21"/>
      <c r="P99" s="15">
        <f t="shared" si="3"/>
        <v>0</v>
      </c>
      <c r="Q99" s="15">
        <f t="shared" si="3"/>
        <v>0</v>
      </c>
      <c r="R99" s="211"/>
      <c r="S99" s="15">
        <f t="shared" si="4"/>
        <v>0</v>
      </c>
      <c r="T99" s="15">
        <f t="shared" si="4"/>
        <v>0</v>
      </c>
      <c r="U99" s="21"/>
      <c r="V99" s="60"/>
    </row>
    <row r="100" spans="1:22" s="6" customFormat="1" ht="12.75" x14ac:dyDescent="0.15">
      <c r="A100" s="75"/>
      <c r="B100" s="74" t="s">
        <v>462</v>
      </c>
      <c r="C100" s="75"/>
      <c r="D100" s="114">
        <v>0</v>
      </c>
      <c r="E100" s="114">
        <v>0</v>
      </c>
      <c r="F100" s="114">
        <v>0</v>
      </c>
      <c r="G100" s="80"/>
      <c r="H100" s="80"/>
      <c r="I100" s="17"/>
      <c r="J100" s="100"/>
      <c r="K100" s="100"/>
      <c r="L100" s="211"/>
      <c r="M100" s="211">
        <f t="shared" si="5"/>
        <v>0</v>
      </c>
      <c r="N100" s="21">
        <f t="shared" si="2"/>
        <v>0</v>
      </c>
      <c r="O100" s="21"/>
      <c r="P100" s="15">
        <f t="shared" si="3"/>
        <v>0</v>
      </c>
      <c r="Q100" s="15">
        <f t="shared" si="3"/>
        <v>0</v>
      </c>
      <c r="R100" s="211"/>
      <c r="S100" s="15">
        <f t="shared" si="4"/>
        <v>0</v>
      </c>
      <c r="T100" s="15">
        <f t="shared" si="4"/>
        <v>0</v>
      </c>
      <c r="U100" s="21"/>
      <c r="V100" s="59"/>
    </row>
    <row r="101" spans="1:22" ht="25.5" x14ac:dyDescent="0.15">
      <c r="A101" s="75">
        <v>4521</v>
      </c>
      <c r="B101" s="74" t="s">
        <v>837</v>
      </c>
      <c r="C101" s="75" t="s">
        <v>948</v>
      </c>
      <c r="D101" s="114">
        <v>0</v>
      </c>
      <c r="E101" s="114">
        <v>0</v>
      </c>
      <c r="F101" s="114">
        <v>0</v>
      </c>
      <c r="G101" s="80"/>
      <c r="H101" s="80"/>
      <c r="I101" s="17"/>
      <c r="J101" s="100"/>
      <c r="K101" s="100"/>
      <c r="L101" s="211"/>
      <c r="M101" s="211">
        <f t="shared" si="5"/>
        <v>0</v>
      </c>
      <c r="N101" s="21">
        <f t="shared" si="2"/>
        <v>0</v>
      </c>
      <c r="O101" s="21"/>
      <c r="P101" s="15">
        <f t="shared" si="3"/>
        <v>0</v>
      </c>
      <c r="Q101" s="15">
        <f t="shared" si="3"/>
        <v>0</v>
      </c>
      <c r="R101" s="211"/>
      <c r="S101" s="15">
        <f t="shared" si="4"/>
        <v>0</v>
      </c>
      <c r="T101" s="15">
        <f t="shared" si="4"/>
        <v>0</v>
      </c>
      <c r="U101" s="19"/>
      <c r="V101" s="60"/>
    </row>
    <row r="102" spans="1:22" s="6" customFormat="1" ht="25.5" x14ac:dyDescent="0.15">
      <c r="A102" s="75">
        <v>4522</v>
      </c>
      <c r="B102" s="74" t="s">
        <v>838</v>
      </c>
      <c r="C102" s="75" t="s">
        <v>949</v>
      </c>
      <c r="D102" s="75"/>
      <c r="E102" s="75"/>
      <c r="F102" s="75"/>
      <c r="G102" s="17"/>
      <c r="H102" s="17"/>
      <c r="I102" s="17"/>
      <c r="J102" s="19"/>
      <c r="K102" s="19"/>
      <c r="L102" s="211"/>
      <c r="M102" s="211">
        <f t="shared" si="5"/>
        <v>0</v>
      </c>
      <c r="N102" s="21">
        <f t="shared" si="2"/>
        <v>0</v>
      </c>
      <c r="O102" s="21"/>
      <c r="P102" s="15">
        <f t="shared" si="3"/>
        <v>0</v>
      </c>
      <c r="Q102" s="15">
        <f t="shared" si="3"/>
        <v>0</v>
      </c>
      <c r="R102" s="211"/>
      <c r="S102" s="15">
        <f t="shared" si="4"/>
        <v>0</v>
      </c>
      <c r="T102" s="15">
        <f t="shared" si="4"/>
        <v>0</v>
      </c>
      <c r="U102" s="21"/>
      <c r="V102" s="59"/>
    </row>
    <row r="103" spans="1:22" ht="38.25" x14ac:dyDescent="0.15">
      <c r="A103" s="75">
        <v>4530</v>
      </c>
      <c r="B103" s="74" t="s">
        <v>839</v>
      </c>
      <c r="C103" s="75" t="s">
        <v>215</v>
      </c>
      <c r="D103" s="114">
        <v>0</v>
      </c>
      <c r="E103" s="114">
        <v>0</v>
      </c>
      <c r="F103" s="114">
        <v>0</v>
      </c>
      <c r="G103" s="17"/>
      <c r="H103" s="17"/>
      <c r="I103" s="17"/>
      <c r="J103" s="19"/>
      <c r="K103" s="19"/>
      <c r="L103" s="211"/>
      <c r="M103" s="211">
        <f t="shared" si="5"/>
        <v>0</v>
      </c>
      <c r="N103" s="21">
        <f t="shared" si="2"/>
        <v>0</v>
      </c>
      <c r="O103" s="21"/>
      <c r="P103" s="15">
        <f t="shared" si="3"/>
        <v>0</v>
      </c>
      <c r="Q103" s="15">
        <f t="shared" si="3"/>
        <v>0</v>
      </c>
      <c r="R103" s="211"/>
      <c r="S103" s="15">
        <f t="shared" si="4"/>
        <v>0</v>
      </c>
      <c r="T103" s="15">
        <f t="shared" si="4"/>
        <v>0</v>
      </c>
      <c r="U103" s="21"/>
      <c r="V103" s="60"/>
    </row>
    <row r="104" spans="1:22" ht="12.75" x14ac:dyDescent="0.15">
      <c r="A104" s="75"/>
      <c r="B104" s="74" t="s">
        <v>462</v>
      </c>
      <c r="C104" s="75"/>
      <c r="D104" s="114">
        <v>0</v>
      </c>
      <c r="E104" s="114">
        <v>0</v>
      </c>
      <c r="F104" s="114">
        <v>0</v>
      </c>
      <c r="G104" s="33"/>
      <c r="H104" s="33"/>
      <c r="I104" s="33"/>
      <c r="J104" s="21"/>
      <c r="K104" s="21"/>
      <c r="L104" s="211"/>
      <c r="M104" s="211">
        <f t="shared" si="5"/>
        <v>0</v>
      </c>
      <c r="N104" s="21">
        <f t="shared" si="2"/>
        <v>0</v>
      </c>
      <c r="O104" s="21"/>
      <c r="P104" s="15">
        <f t="shared" si="3"/>
        <v>0</v>
      </c>
      <c r="Q104" s="15">
        <f t="shared" si="3"/>
        <v>0</v>
      </c>
      <c r="R104" s="211"/>
      <c r="S104" s="15">
        <f t="shared" si="4"/>
        <v>0</v>
      </c>
      <c r="T104" s="15">
        <f t="shared" si="4"/>
        <v>0</v>
      </c>
      <c r="U104" s="19"/>
      <c r="V104" s="60"/>
    </row>
    <row r="105" spans="1:22" ht="38.25" x14ac:dyDescent="0.15">
      <c r="A105" s="75">
        <v>4531</v>
      </c>
      <c r="B105" s="74" t="s">
        <v>840</v>
      </c>
      <c r="C105" s="75" t="s">
        <v>271</v>
      </c>
      <c r="D105" s="114">
        <v>0</v>
      </c>
      <c r="E105" s="114">
        <v>0</v>
      </c>
      <c r="F105" s="114">
        <v>0</v>
      </c>
      <c r="G105" s="17"/>
      <c r="H105" s="17"/>
      <c r="I105" s="17"/>
      <c r="J105" s="19"/>
      <c r="K105" s="19"/>
      <c r="L105" s="211"/>
      <c r="M105" s="211">
        <f t="shared" si="5"/>
        <v>0</v>
      </c>
      <c r="N105" s="21">
        <f t="shared" si="2"/>
        <v>0</v>
      </c>
      <c r="O105" s="21"/>
      <c r="P105" s="15">
        <f t="shared" si="3"/>
        <v>0</v>
      </c>
      <c r="Q105" s="15">
        <f t="shared" si="3"/>
        <v>0</v>
      </c>
      <c r="R105" s="211"/>
      <c r="S105" s="15">
        <f t="shared" si="4"/>
        <v>0</v>
      </c>
      <c r="T105" s="15">
        <f t="shared" si="4"/>
        <v>0</v>
      </c>
      <c r="U105" s="19"/>
      <c r="V105" s="60"/>
    </row>
    <row r="106" spans="1:22" s="6" customFormat="1" ht="38.25" x14ac:dyDescent="0.15">
      <c r="A106" s="75">
        <v>4532</v>
      </c>
      <c r="B106" s="74" t="s">
        <v>841</v>
      </c>
      <c r="C106" s="75" t="s">
        <v>273</v>
      </c>
      <c r="D106" s="114">
        <v>0</v>
      </c>
      <c r="E106" s="114">
        <v>0</v>
      </c>
      <c r="F106" s="114">
        <v>0</v>
      </c>
      <c r="G106" s="17"/>
      <c r="H106" s="17"/>
      <c r="I106" s="17"/>
      <c r="J106" s="19"/>
      <c r="K106" s="19"/>
      <c r="L106" s="211"/>
      <c r="M106" s="211">
        <f t="shared" si="5"/>
        <v>0</v>
      </c>
      <c r="N106" s="21">
        <f t="shared" si="2"/>
        <v>0</v>
      </c>
      <c r="O106" s="21"/>
      <c r="P106" s="15">
        <f t="shared" si="3"/>
        <v>0</v>
      </c>
      <c r="Q106" s="15">
        <f t="shared" si="3"/>
        <v>0</v>
      </c>
      <c r="R106" s="211"/>
      <c r="S106" s="15">
        <f t="shared" si="4"/>
        <v>0</v>
      </c>
      <c r="T106" s="15">
        <f t="shared" si="4"/>
        <v>0</v>
      </c>
      <c r="U106" s="21"/>
      <c r="V106" s="59"/>
    </row>
    <row r="107" spans="1:22" ht="25.5" x14ac:dyDescent="0.15">
      <c r="A107" s="75">
        <v>4533</v>
      </c>
      <c r="B107" s="74" t="s">
        <v>842</v>
      </c>
      <c r="C107" s="75" t="s">
        <v>275</v>
      </c>
      <c r="D107" s="114">
        <v>0</v>
      </c>
      <c r="E107" s="114">
        <v>0</v>
      </c>
      <c r="F107" s="114">
        <v>0</v>
      </c>
      <c r="G107" s="17"/>
      <c r="H107" s="17"/>
      <c r="I107" s="17"/>
      <c r="J107" s="19"/>
      <c r="K107" s="19"/>
      <c r="L107" s="211"/>
      <c r="M107" s="211">
        <f t="shared" si="5"/>
        <v>0</v>
      </c>
      <c r="N107" s="21">
        <f t="shared" si="2"/>
        <v>0</v>
      </c>
      <c r="O107" s="21"/>
      <c r="P107" s="15">
        <f t="shared" si="3"/>
        <v>0</v>
      </c>
      <c r="Q107" s="15">
        <f t="shared" si="3"/>
        <v>0</v>
      </c>
      <c r="R107" s="211"/>
      <c r="S107" s="15">
        <f t="shared" si="4"/>
        <v>0</v>
      </c>
      <c r="T107" s="15">
        <f t="shared" si="4"/>
        <v>0</v>
      </c>
      <c r="U107" s="21"/>
      <c r="V107" s="60"/>
    </row>
    <row r="108" spans="1:22" ht="12.75" x14ac:dyDescent="0.15">
      <c r="A108" s="75">
        <v>4534</v>
      </c>
      <c r="B108" s="74" t="s">
        <v>843</v>
      </c>
      <c r="C108" s="75"/>
      <c r="D108" s="114">
        <v>0</v>
      </c>
      <c r="E108" s="114">
        <v>0</v>
      </c>
      <c r="F108" s="114">
        <v>0</v>
      </c>
      <c r="G108" s="81"/>
      <c r="H108" s="81"/>
      <c r="I108" s="81"/>
      <c r="J108" s="100"/>
      <c r="K108" s="100"/>
      <c r="L108" s="211"/>
      <c r="M108" s="211">
        <f t="shared" si="5"/>
        <v>0</v>
      </c>
      <c r="N108" s="21">
        <f t="shared" si="2"/>
        <v>0</v>
      </c>
      <c r="O108" s="21"/>
      <c r="P108" s="15">
        <f t="shared" si="3"/>
        <v>0</v>
      </c>
      <c r="Q108" s="15">
        <f t="shared" si="3"/>
        <v>0</v>
      </c>
      <c r="R108" s="211"/>
      <c r="S108" s="15">
        <f t="shared" si="4"/>
        <v>0</v>
      </c>
      <c r="T108" s="15">
        <f t="shared" si="4"/>
        <v>0</v>
      </c>
      <c r="U108" s="19"/>
      <c r="V108" s="60"/>
    </row>
    <row r="109" spans="1:22" ht="12.75" x14ac:dyDescent="0.15">
      <c r="A109" s="75">
        <v>4535</v>
      </c>
      <c r="B109" s="74" t="s">
        <v>844</v>
      </c>
      <c r="C109" s="75"/>
      <c r="D109" s="114">
        <v>0</v>
      </c>
      <c r="E109" s="114">
        <v>0</v>
      </c>
      <c r="F109" s="114">
        <v>0</v>
      </c>
      <c r="G109" s="17"/>
      <c r="H109" s="17"/>
      <c r="I109" s="17"/>
      <c r="J109" s="19"/>
      <c r="K109" s="19"/>
      <c r="L109" s="211"/>
      <c r="M109" s="211">
        <f t="shared" si="5"/>
        <v>0</v>
      </c>
      <c r="N109" s="21">
        <f t="shared" si="2"/>
        <v>0</v>
      </c>
      <c r="O109" s="21"/>
      <c r="P109" s="15">
        <f t="shared" si="3"/>
        <v>0</v>
      </c>
      <c r="Q109" s="15">
        <f t="shared" si="3"/>
        <v>0</v>
      </c>
      <c r="R109" s="211"/>
      <c r="S109" s="15">
        <f t="shared" si="4"/>
        <v>0</v>
      </c>
      <c r="T109" s="15">
        <f t="shared" si="4"/>
        <v>0</v>
      </c>
      <c r="U109" s="19"/>
      <c r="V109" s="60"/>
    </row>
    <row r="110" spans="1:22" ht="12.75" x14ac:dyDescent="0.15">
      <c r="A110" s="75">
        <v>4536</v>
      </c>
      <c r="B110" s="74" t="s">
        <v>845</v>
      </c>
      <c r="C110" s="75"/>
      <c r="D110" s="75"/>
      <c r="E110" s="75"/>
      <c r="F110" s="75"/>
      <c r="G110" s="79"/>
      <c r="H110" s="79"/>
      <c r="I110" s="79"/>
      <c r="J110" s="15"/>
      <c r="K110" s="15"/>
      <c r="L110" s="211"/>
      <c r="M110" s="211">
        <f t="shared" si="5"/>
        <v>0</v>
      </c>
      <c r="N110" s="21">
        <f t="shared" ref="N110:N173" si="6">K110-H110</f>
        <v>0</v>
      </c>
      <c r="O110" s="21"/>
      <c r="P110" s="15">
        <f t="shared" si="3"/>
        <v>0</v>
      </c>
      <c r="Q110" s="15">
        <f t="shared" si="3"/>
        <v>0</v>
      </c>
      <c r="R110" s="211"/>
      <c r="S110" s="15">
        <f t="shared" si="4"/>
        <v>0</v>
      </c>
      <c r="T110" s="15">
        <f t="shared" si="4"/>
        <v>0</v>
      </c>
      <c r="U110" s="21"/>
      <c r="V110" s="60"/>
    </row>
    <row r="111" spans="1:22" s="6" customFormat="1" ht="38.25" x14ac:dyDescent="0.15">
      <c r="A111" s="75">
        <v>4540</v>
      </c>
      <c r="B111" s="74" t="s">
        <v>846</v>
      </c>
      <c r="C111" s="75" t="s">
        <v>215</v>
      </c>
      <c r="D111" s="114">
        <v>0</v>
      </c>
      <c r="E111" s="114">
        <v>0</v>
      </c>
      <c r="F111" s="114">
        <v>0</v>
      </c>
      <c r="G111" s="80"/>
      <c r="H111" s="80"/>
      <c r="I111" s="80"/>
      <c r="J111" s="19"/>
      <c r="K111" s="19"/>
      <c r="L111" s="211"/>
      <c r="M111" s="211">
        <f t="shared" si="5"/>
        <v>0</v>
      </c>
      <c r="N111" s="21">
        <f t="shared" si="6"/>
        <v>0</v>
      </c>
      <c r="O111" s="21"/>
      <c r="P111" s="15">
        <f t="shared" si="3"/>
        <v>0</v>
      </c>
      <c r="Q111" s="15">
        <f t="shared" si="3"/>
        <v>0</v>
      </c>
      <c r="R111" s="211"/>
      <c r="S111" s="15">
        <f t="shared" si="4"/>
        <v>0</v>
      </c>
      <c r="T111" s="15">
        <f t="shared" si="4"/>
        <v>0</v>
      </c>
      <c r="U111" s="21"/>
      <c r="V111" s="59"/>
    </row>
    <row r="112" spans="1:22" ht="12.75" x14ac:dyDescent="0.15">
      <c r="A112" s="75"/>
      <c r="B112" s="74" t="s">
        <v>462</v>
      </c>
      <c r="C112" s="75"/>
      <c r="D112" s="114">
        <v>0</v>
      </c>
      <c r="E112" s="114">
        <v>0</v>
      </c>
      <c r="F112" s="114">
        <v>0</v>
      </c>
      <c r="G112" s="80"/>
      <c r="H112" s="80"/>
      <c r="I112" s="80"/>
      <c r="J112" s="19"/>
      <c r="K112" s="19"/>
      <c r="L112" s="211"/>
      <c r="M112" s="211">
        <f t="shared" si="5"/>
        <v>0</v>
      </c>
      <c r="N112" s="21">
        <f t="shared" si="6"/>
        <v>0</v>
      </c>
      <c r="O112" s="21"/>
      <c r="P112" s="15">
        <f t="shared" si="3"/>
        <v>0</v>
      </c>
      <c r="Q112" s="15">
        <f t="shared" si="3"/>
        <v>0</v>
      </c>
      <c r="R112" s="211"/>
      <c r="S112" s="15">
        <f t="shared" si="4"/>
        <v>0</v>
      </c>
      <c r="T112" s="15">
        <f t="shared" si="4"/>
        <v>0</v>
      </c>
      <c r="U112" s="19"/>
      <c r="V112" s="60"/>
    </row>
    <row r="113" spans="1:23" ht="38.25" x14ac:dyDescent="0.15">
      <c r="A113" s="75">
        <v>4541</v>
      </c>
      <c r="B113" s="74" t="s">
        <v>847</v>
      </c>
      <c r="C113" s="75" t="s">
        <v>950</v>
      </c>
      <c r="D113" s="114">
        <v>0</v>
      </c>
      <c r="E113" s="114">
        <v>0</v>
      </c>
      <c r="F113" s="114">
        <v>0</v>
      </c>
      <c r="G113" s="17"/>
      <c r="H113" s="17"/>
      <c r="I113" s="17"/>
      <c r="J113" s="100"/>
      <c r="K113" s="19"/>
      <c r="L113" s="211"/>
      <c r="M113" s="211">
        <f t="shared" si="5"/>
        <v>0</v>
      </c>
      <c r="N113" s="21">
        <f t="shared" si="6"/>
        <v>0</v>
      </c>
      <c r="O113" s="21"/>
      <c r="P113" s="15">
        <f t="shared" si="3"/>
        <v>0</v>
      </c>
      <c r="Q113" s="15">
        <f t="shared" si="3"/>
        <v>0</v>
      </c>
      <c r="R113" s="211"/>
      <c r="S113" s="15">
        <f t="shared" si="4"/>
        <v>0</v>
      </c>
      <c r="T113" s="15">
        <f t="shared" si="4"/>
        <v>0</v>
      </c>
      <c r="U113" s="19"/>
      <c r="V113" s="60"/>
    </row>
    <row r="114" spans="1:23" ht="38.25" x14ac:dyDescent="0.15">
      <c r="A114" s="75">
        <v>4542</v>
      </c>
      <c r="B114" s="74" t="s">
        <v>848</v>
      </c>
      <c r="C114" s="75" t="s">
        <v>951</v>
      </c>
      <c r="D114" s="114">
        <v>359295241.70000005</v>
      </c>
      <c r="E114" s="114">
        <v>2682100.1</v>
      </c>
      <c r="F114" s="114">
        <v>356613141.60000002</v>
      </c>
      <c r="G114" s="33">
        <f>G116</f>
        <v>8000</v>
      </c>
      <c r="H114" s="33">
        <f>H116</f>
        <v>8000</v>
      </c>
      <c r="I114" s="33"/>
      <c r="J114" s="15">
        <f>J116</f>
        <v>8400</v>
      </c>
      <c r="K114" s="21">
        <f>K116</f>
        <v>8400</v>
      </c>
      <c r="L114" s="211"/>
      <c r="M114" s="211">
        <f t="shared" si="5"/>
        <v>400</v>
      </c>
      <c r="N114" s="21">
        <f t="shared" si="6"/>
        <v>400</v>
      </c>
      <c r="O114" s="21"/>
      <c r="P114" s="15">
        <f t="shared" si="3"/>
        <v>8820</v>
      </c>
      <c r="Q114" s="15">
        <f t="shared" si="3"/>
        <v>8820</v>
      </c>
      <c r="R114" s="211"/>
      <c r="S114" s="15">
        <f t="shared" si="4"/>
        <v>9261</v>
      </c>
      <c r="T114" s="15">
        <f t="shared" si="4"/>
        <v>9261</v>
      </c>
      <c r="U114" s="19"/>
      <c r="V114" s="60"/>
    </row>
    <row r="115" spans="1:23" s="6" customFormat="1" ht="25.5" x14ac:dyDescent="0.15">
      <c r="A115" s="75">
        <v>4543</v>
      </c>
      <c r="B115" s="74" t="s">
        <v>849</v>
      </c>
      <c r="C115" s="75" t="s">
        <v>277</v>
      </c>
      <c r="D115" s="75"/>
      <c r="E115" s="75"/>
      <c r="F115" s="75"/>
      <c r="G115" s="17"/>
      <c r="H115" s="17"/>
      <c r="I115" s="17"/>
      <c r="J115" s="19"/>
      <c r="K115" s="19"/>
      <c r="L115" s="211"/>
      <c r="M115" s="211">
        <f t="shared" si="5"/>
        <v>0</v>
      </c>
      <c r="N115" s="21">
        <f t="shared" si="6"/>
        <v>0</v>
      </c>
      <c r="O115" s="21"/>
      <c r="P115" s="15">
        <f t="shared" si="3"/>
        <v>0</v>
      </c>
      <c r="Q115" s="15">
        <f t="shared" si="3"/>
        <v>0</v>
      </c>
      <c r="R115" s="211"/>
      <c r="S115" s="15">
        <f t="shared" si="4"/>
        <v>0</v>
      </c>
      <c r="T115" s="15">
        <f t="shared" si="4"/>
        <v>0</v>
      </c>
      <c r="U115" s="21"/>
      <c r="V115" s="59"/>
    </row>
    <row r="116" spans="1:23" ht="12.75" x14ac:dyDescent="0.15">
      <c r="A116" s="75">
        <v>4544</v>
      </c>
      <c r="B116" s="74" t="s">
        <v>850</v>
      </c>
      <c r="C116" s="75"/>
      <c r="D116" s="114">
        <v>359295241.70000005</v>
      </c>
      <c r="E116" s="114">
        <v>2682100.1</v>
      </c>
      <c r="F116" s="114">
        <v>356613141.60000002</v>
      </c>
      <c r="G116" s="17">
        <v>8000</v>
      </c>
      <c r="H116" s="17">
        <v>8000</v>
      </c>
      <c r="I116" s="17"/>
      <c r="J116" s="19">
        <f>G116+G116*5%</f>
        <v>8400</v>
      </c>
      <c r="K116" s="19">
        <f>H116+H116*5%</f>
        <v>8400</v>
      </c>
      <c r="L116" s="211"/>
      <c r="M116" s="211">
        <f t="shared" si="5"/>
        <v>400</v>
      </c>
      <c r="N116" s="21">
        <f t="shared" si="6"/>
        <v>400</v>
      </c>
      <c r="O116" s="21"/>
      <c r="P116" s="15">
        <f t="shared" si="3"/>
        <v>8820</v>
      </c>
      <c r="Q116" s="15">
        <f t="shared" si="3"/>
        <v>8820</v>
      </c>
      <c r="R116" s="211"/>
      <c r="S116" s="15">
        <f t="shared" si="4"/>
        <v>9261</v>
      </c>
      <c r="T116" s="15">
        <f t="shared" si="4"/>
        <v>9261</v>
      </c>
      <c r="U116" s="19"/>
      <c r="V116" s="60"/>
    </row>
    <row r="117" spans="1:23" s="6" customFormat="1" ht="12.75" x14ac:dyDescent="0.15">
      <c r="A117" s="75">
        <v>4545</v>
      </c>
      <c r="B117" s="74" t="s">
        <v>844</v>
      </c>
      <c r="C117" s="75"/>
      <c r="D117" s="114">
        <v>0</v>
      </c>
      <c r="E117" s="114">
        <v>0</v>
      </c>
      <c r="F117" s="114">
        <v>0</v>
      </c>
      <c r="G117" s="17"/>
      <c r="H117" s="17"/>
      <c r="I117" s="17"/>
      <c r="J117" s="19"/>
      <c r="K117" s="19"/>
      <c r="L117" s="211"/>
      <c r="M117" s="211">
        <f t="shared" si="5"/>
        <v>0</v>
      </c>
      <c r="N117" s="21">
        <f t="shared" si="6"/>
        <v>0</v>
      </c>
      <c r="O117" s="21"/>
      <c r="P117" s="15">
        <f t="shared" si="3"/>
        <v>0</v>
      </c>
      <c r="Q117" s="15">
        <f t="shared" si="3"/>
        <v>0</v>
      </c>
      <c r="R117" s="211"/>
      <c r="S117" s="15">
        <f t="shared" si="4"/>
        <v>0</v>
      </c>
      <c r="T117" s="15">
        <f t="shared" si="4"/>
        <v>0</v>
      </c>
      <c r="U117" s="21"/>
      <c r="V117" s="59"/>
    </row>
    <row r="118" spans="1:23" ht="12.75" x14ac:dyDescent="0.15">
      <c r="A118" s="75">
        <v>4546</v>
      </c>
      <c r="B118" s="74" t="s">
        <v>845</v>
      </c>
      <c r="C118" s="75"/>
      <c r="D118" s="114">
        <v>0</v>
      </c>
      <c r="E118" s="114">
        <v>0</v>
      </c>
      <c r="F118" s="114">
        <v>0</v>
      </c>
      <c r="G118" s="33"/>
      <c r="H118" s="33"/>
      <c r="I118" s="79"/>
      <c r="J118" s="100"/>
      <c r="K118" s="100"/>
      <c r="L118" s="211"/>
      <c r="M118" s="211">
        <f t="shared" si="5"/>
        <v>0</v>
      </c>
      <c r="N118" s="21">
        <f t="shared" si="6"/>
        <v>0</v>
      </c>
      <c r="O118" s="21"/>
      <c r="P118" s="15">
        <f t="shared" si="3"/>
        <v>0</v>
      </c>
      <c r="Q118" s="15">
        <f t="shared" si="3"/>
        <v>0</v>
      </c>
      <c r="R118" s="211"/>
      <c r="S118" s="15">
        <f t="shared" si="4"/>
        <v>0</v>
      </c>
      <c r="T118" s="15">
        <f t="shared" si="4"/>
        <v>0</v>
      </c>
      <c r="U118" s="21"/>
      <c r="V118" s="60"/>
    </row>
    <row r="119" spans="1:23" ht="38.25" x14ac:dyDescent="0.15">
      <c r="A119" s="75">
        <v>4600</v>
      </c>
      <c r="B119" s="74" t="s">
        <v>851</v>
      </c>
      <c r="C119" s="75" t="s">
        <v>215</v>
      </c>
      <c r="D119" s="114">
        <v>0</v>
      </c>
      <c r="E119" s="114">
        <v>0</v>
      </c>
      <c r="F119" s="114">
        <v>0</v>
      </c>
      <c r="G119" s="17"/>
      <c r="H119" s="17"/>
      <c r="I119" s="17"/>
      <c r="J119" s="19"/>
      <c r="K119" s="19"/>
      <c r="L119" s="211"/>
      <c r="M119" s="211">
        <f t="shared" si="5"/>
        <v>0</v>
      </c>
      <c r="N119" s="21">
        <f t="shared" si="6"/>
        <v>0</v>
      </c>
      <c r="O119" s="21"/>
      <c r="P119" s="15">
        <f t="shared" si="3"/>
        <v>0</v>
      </c>
      <c r="Q119" s="15">
        <f t="shared" si="3"/>
        <v>0</v>
      </c>
      <c r="R119" s="211"/>
      <c r="S119" s="15">
        <f t="shared" si="4"/>
        <v>0</v>
      </c>
      <c r="T119" s="15">
        <f t="shared" si="4"/>
        <v>0</v>
      </c>
      <c r="U119" s="19"/>
      <c r="V119" s="60"/>
    </row>
    <row r="120" spans="1:23" ht="12.75" x14ac:dyDescent="0.15">
      <c r="A120" s="75"/>
      <c r="B120" s="74" t="s">
        <v>767</v>
      </c>
      <c r="C120" s="75"/>
      <c r="D120" s="114">
        <v>0</v>
      </c>
      <c r="E120" s="114">
        <v>0</v>
      </c>
      <c r="F120" s="114">
        <v>0</v>
      </c>
      <c r="G120" s="80"/>
      <c r="H120" s="80"/>
      <c r="I120" s="80"/>
      <c r="J120" s="19"/>
      <c r="K120" s="19"/>
      <c r="L120" s="211"/>
      <c r="M120" s="211">
        <f t="shared" si="5"/>
        <v>0</v>
      </c>
      <c r="N120" s="21">
        <f t="shared" si="6"/>
        <v>0</v>
      </c>
      <c r="O120" s="21"/>
      <c r="P120" s="15">
        <f t="shared" si="3"/>
        <v>0</v>
      </c>
      <c r="Q120" s="15">
        <f t="shared" si="3"/>
        <v>0</v>
      </c>
      <c r="R120" s="211"/>
      <c r="S120" s="15">
        <f t="shared" si="4"/>
        <v>0</v>
      </c>
      <c r="T120" s="15">
        <f t="shared" si="4"/>
        <v>0</v>
      </c>
      <c r="U120" s="19"/>
      <c r="V120" s="60"/>
    </row>
    <row r="121" spans="1:23" s="6" customFormat="1" ht="12.75" x14ac:dyDescent="0.15">
      <c r="A121" s="75">
        <v>4610</v>
      </c>
      <c r="B121" s="74" t="s">
        <v>852</v>
      </c>
      <c r="C121" s="75"/>
      <c r="D121" s="114">
        <v>0</v>
      </c>
      <c r="E121" s="114">
        <v>0</v>
      </c>
      <c r="F121" s="114">
        <v>0</v>
      </c>
      <c r="G121" s="33"/>
      <c r="H121" s="33"/>
      <c r="I121" s="33"/>
      <c r="J121" s="21"/>
      <c r="K121" s="21"/>
      <c r="L121" s="211"/>
      <c r="M121" s="211">
        <f t="shared" si="5"/>
        <v>0</v>
      </c>
      <c r="N121" s="21">
        <f t="shared" si="6"/>
        <v>0</v>
      </c>
      <c r="O121" s="21"/>
      <c r="P121" s="15">
        <f t="shared" si="3"/>
        <v>0</v>
      </c>
      <c r="Q121" s="15">
        <f t="shared" si="3"/>
        <v>0</v>
      </c>
      <c r="R121" s="211"/>
      <c r="S121" s="15">
        <f t="shared" si="4"/>
        <v>0</v>
      </c>
      <c r="T121" s="15">
        <f t="shared" si="4"/>
        <v>0</v>
      </c>
      <c r="U121" s="21"/>
      <c r="V121" s="59"/>
    </row>
    <row r="122" spans="1:23" ht="12.75" x14ac:dyDescent="0.15">
      <c r="A122" s="204"/>
      <c r="B122" s="205" t="s">
        <v>767</v>
      </c>
      <c r="C122" s="204"/>
      <c r="D122" s="75"/>
      <c r="E122" s="75"/>
      <c r="F122" s="75"/>
      <c r="G122" s="17"/>
      <c r="H122" s="17"/>
      <c r="I122" s="17"/>
      <c r="J122" s="19"/>
      <c r="K122" s="19"/>
      <c r="L122" s="211"/>
      <c r="M122" s="211">
        <f t="shared" si="5"/>
        <v>0</v>
      </c>
      <c r="N122" s="21">
        <f t="shared" si="6"/>
        <v>0</v>
      </c>
      <c r="O122" s="21"/>
      <c r="P122" s="15">
        <f t="shared" si="3"/>
        <v>0</v>
      </c>
      <c r="Q122" s="15">
        <f t="shared" si="3"/>
        <v>0</v>
      </c>
      <c r="R122" s="211"/>
      <c r="S122" s="15">
        <f t="shared" si="4"/>
        <v>0</v>
      </c>
      <c r="T122" s="15">
        <f t="shared" si="4"/>
        <v>0</v>
      </c>
      <c r="U122" s="188"/>
      <c r="V122" s="206"/>
    </row>
    <row r="123" spans="1:23" ht="25.5" x14ac:dyDescent="0.15">
      <c r="A123" s="207">
        <v>4610</v>
      </c>
      <c r="B123" s="208" t="s">
        <v>853</v>
      </c>
      <c r="C123" s="207" t="s">
        <v>952</v>
      </c>
      <c r="D123" s="114">
        <v>0</v>
      </c>
      <c r="E123" s="114">
        <v>0</v>
      </c>
      <c r="F123" s="114">
        <v>0</v>
      </c>
      <c r="G123" s="17"/>
      <c r="H123" s="17"/>
      <c r="I123" s="17"/>
      <c r="J123" s="19"/>
      <c r="K123" s="19"/>
      <c r="L123" s="211"/>
      <c r="M123" s="211">
        <f t="shared" si="5"/>
        <v>0</v>
      </c>
      <c r="N123" s="21">
        <f t="shared" si="6"/>
        <v>0</v>
      </c>
      <c r="O123" s="21"/>
      <c r="P123" s="15">
        <f t="shared" si="3"/>
        <v>0</v>
      </c>
      <c r="Q123" s="15">
        <f t="shared" si="3"/>
        <v>0</v>
      </c>
      <c r="R123" s="211"/>
      <c r="S123" s="15">
        <f t="shared" si="4"/>
        <v>0</v>
      </c>
      <c r="T123" s="15">
        <f t="shared" si="4"/>
        <v>0</v>
      </c>
      <c r="U123" s="19"/>
      <c r="V123" s="60"/>
    </row>
    <row r="124" spans="1:23" ht="25.5" x14ac:dyDescent="0.15">
      <c r="A124" s="207">
        <v>4620</v>
      </c>
      <c r="B124" s="208" t="s">
        <v>854</v>
      </c>
      <c r="C124" s="207" t="s">
        <v>282</v>
      </c>
      <c r="D124" s="114">
        <v>0</v>
      </c>
      <c r="E124" s="114">
        <v>0</v>
      </c>
      <c r="F124" s="114">
        <v>0</v>
      </c>
      <c r="G124" s="32"/>
      <c r="H124" s="32"/>
      <c r="I124" s="32"/>
      <c r="J124" s="15"/>
      <c r="K124" s="15"/>
      <c r="L124" s="211"/>
      <c r="M124" s="211">
        <f t="shared" si="5"/>
        <v>0</v>
      </c>
      <c r="N124" s="21">
        <f t="shared" si="6"/>
        <v>0</v>
      </c>
      <c r="O124" s="21"/>
      <c r="P124" s="15">
        <f t="shared" si="3"/>
        <v>0</v>
      </c>
      <c r="Q124" s="15">
        <f t="shared" si="3"/>
        <v>0</v>
      </c>
      <c r="R124" s="211"/>
      <c r="S124" s="15">
        <f t="shared" si="4"/>
        <v>0</v>
      </c>
      <c r="T124" s="15">
        <f t="shared" si="4"/>
        <v>0</v>
      </c>
      <c r="U124" s="192"/>
      <c r="V124" s="192"/>
      <c r="W124" s="3"/>
    </row>
    <row r="125" spans="1:23" ht="51" x14ac:dyDescent="0.15">
      <c r="A125" s="207">
        <v>4630</v>
      </c>
      <c r="B125" s="208" t="s">
        <v>855</v>
      </c>
      <c r="C125" s="207" t="s">
        <v>215</v>
      </c>
      <c r="D125" s="75"/>
      <c r="E125" s="75"/>
      <c r="F125" s="75"/>
      <c r="G125" s="17"/>
      <c r="H125" s="17"/>
      <c r="I125" s="17"/>
      <c r="J125" s="19"/>
      <c r="K125" s="19"/>
      <c r="L125" s="211"/>
      <c r="M125" s="211">
        <f t="shared" si="5"/>
        <v>0</v>
      </c>
      <c r="N125" s="21">
        <f t="shared" si="6"/>
        <v>0</v>
      </c>
      <c r="O125" s="21"/>
      <c r="P125" s="15">
        <f t="shared" si="3"/>
        <v>0</v>
      </c>
      <c r="Q125" s="15">
        <f t="shared" si="3"/>
        <v>0</v>
      </c>
      <c r="R125" s="211"/>
      <c r="S125" s="15">
        <f t="shared" si="4"/>
        <v>0</v>
      </c>
      <c r="T125" s="15">
        <f t="shared" si="4"/>
        <v>0</v>
      </c>
      <c r="U125" s="192"/>
      <c r="V125" s="60"/>
    </row>
    <row r="126" spans="1:23" ht="12.75" x14ac:dyDescent="0.15">
      <c r="A126" s="207"/>
      <c r="B126" s="208" t="s">
        <v>856</v>
      </c>
      <c r="C126" s="207"/>
      <c r="D126" s="114">
        <v>0</v>
      </c>
      <c r="E126" s="114">
        <v>0</v>
      </c>
      <c r="F126" s="114">
        <v>0</v>
      </c>
      <c r="G126" s="33"/>
      <c r="H126" s="33"/>
      <c r="I126" s="33"/>
      <c r="J126" s="21"/>
      <c r="K126" s="21"/>
      <c r="L126" s="211"/>
      <c r="M126" s="211">
        <f t="shared" si="5"/>
        <v>0</v>
      </c>
      <c r="N126" s="21">
        <f t="shared" si="6"/>
        <v>0</v>
      </c>
      <c r="O126" s="21"/>
      <c r="P126" s="15">
        <f t="shared" si="3"/>
        <v>0</v>
      </c>
      <c r="Q126" s="15">
        <f t="shared" si="3"/>
        <v>0</v>
      </c>
      <c r="R126" s="211"/>
      <c r="S126" s="15">
        <f t="shared" si="4"/>
        <v>0</v>
      </c>
      <c r="T126" s="15">
        <f t="shared" si="4"/>
        <v>0</v>
      </c>
      <c r="U126" s="192"/>
      <c r="V126" s="60"/>
    </row>
    <row r="127" spans="1:23" ht="12.75" x14ac:dyDescent="0.15">
      <c r="A127" s="207">
        <v>4631</v>
      </c>
      <c r="B127" s="208" t="s">
        <v>857</v>
      </c>
      <c r="C127" s="207" t="s">
        <v>953</v>
      </c>
      <c r="D127" s="114">
        <v>0</v>
      </c>
      <c r="E127" s="114">
        <v>0</v>
      </c>
      <c r="F127" s="114">
        <v>0</v>
      </c>
      <c r="G127" s="17"/>
      <c r="H127" s="17"/>
      <c r="I127" s="17"/>
      <c r="J127" s="19"/>
      <c r="K127" s="19"/>
      <c r="L127" s="211"/>
      <c r="M127" s="211">
        <f t="shared" si="5"/>
        <v>0</v>
      </c>
      <c r="N127" s="21">
        <f t="shared" si="6"/>
        <v>0</v>
      </c>
      <c r="O127" s="21"/>
      <c r="P127" s="15">
        <f t="shared" si="3"/>
        <v>0</v>
      </c>
      <c r="Q127" s="15">
        <f t="shared" si="3"/>
        <v>0</v>
      </c>
      <c r="R127" s="211"/>
      <c r="S127" s="15">
        <f t="shared" si="4"/>
        <v>0</v>
      </c>
      <c r="T127" s="15">
        <f t="shared" si="4"/>
        <v>0</v>
      </c>
      <c r="U127" s="192"/>
      <c r="V127" s="60"/>
    </row>
    <row r="128" spans="1:23" ht="25.5" x14ac:dyDescent="0.15">
      <c r="A128" s="207">
        <v>4632</v>
      </c>
      <c r="B128" s="208" t="s">
        <v>858</v>
      </c>
      <c r="C128" s="207" t="s">
        <v>954</v>
      </c>
      <c r="D128" s="114">
        <v>0</v>
      </c>
      <c r="E128" s="114">
        <v>0</v>
      </c>
      <c r="F128" s="114">
        <v>0</v>
      </c>
      <c r="G128" s="17"/>
      <c r="H128" s="17"/>
      <c r="I128" s="17"/>
      <c r="J128" s="19"/>
      <c r="K128" s="19"/>
      <c r="L128" s="211"/>
      <c r="M128" s="211">
        <f t="shared" si="5"/>
        <v>0</v>
      </c>
      <c r="N128" s="21">
        <f t="shared" si="6"/>
        <v>0</v>
      </c>
      <c r="O128" s="21"/>
      <c r="P128" s="15">
        <f t="shared" si="3"/>
        <v>0</v>
      </c>
      <c r="Q128" s="15">
        <f t="shared" si="3"/>
        <v>0</v>
      </c>
      <c r="R128" s="211"/>
      <c r="S128" s="15">
        <f t="shared" si="4"/>
        <v>0</v>
      </c>
      <c r="T128" s="15">
        <f t="shared" si="4"/>
        <v>0</v>
      </c>
      <c r="U128" s="192"/>
      <c r="V128" s="60"/>
    </row>
    <row r="129" spans="1:22" ht="12.75" x14ac:dyDescent="0.15">
      <c r="A129" s="207">
        <v>4633</v>
      </c>
      <c r="B129" s="208" t="s">
        <v>859</v>
      </c>
      <c r="C129" s="207" t="s">
        <v>279</v>
      </c>
      <c r="D129" s="114">
        <v>0</v>
      </c>
      <c r="E129" s="114">
        <v>0</v>
      </c>
      <c r="F129" s="114">
        <v>0</v>
      </c>
      <c r="G129" s="33"/>
      <c r="H129" s="33"/>
      <c r="I129" s="33"/>
      <c r="J129" s="21"/>
      <c r="K129" s="21"/>
      <c r="L129" s="211"/>
      <c r="M129" s="211">
        <f t="shared" si="5"/>
        <v>0</v>
      </c>
      <c r="N129" s="21">
        <f t="shared" si="6"/>
        <v>0</v>
      </c>
      <c r="O129" s="21"/>
      <c r="P129" s="15">
        <f t="shared" si="3"/>
        <v>0</v>
      </c>
      <c r="Q129" s="15">
        <f t="shared" si="3"/>
        <v>0</v>
      </c>
      <c r="R129" s="211"/>
      <c r="S129" s="15">
        <f t="shared" si="4"/>
        <v>0</v>
      </c>
      <c r="T129" s="15">
        <f t="shared" si="4"/>
        <v>0</v>
      </c>
      <c r="U129" s="192"/>
      <c r="V129" s="60"/>
    </row>
    <row r="130" spans="1:22" ht="12.75" x14ac:dyDescent="0.15">
      <c r="A130" s="207">
        <v>4634</v>
      </c>
      <c r="B130" s="208" t="s">
        <v>860</v>
      </c>
      <c r="C130" s="207" t="s">
        <v>281</v>
      </c>
      <c r="D130" s="114">
        <v>0</v>
      </c>
      <c r="E130" s="114">
        <v>0</v>
      </c>
      <c r="F130" s="114">
        <v>0</v>
      </c>
      <c r="G130" s="17"/>
      <c r="H130" s="17"/>
      <c r="I130" s="17"/>
      <c r="J130" s="19"/>
      <c r="K130" s="19"/>
      <c r="L130" s="211"/>
      <c r="M130" s="211">
        <f t="shared" si="5"/>
        <v>0</v>
      </c>
      <c r="N130" s="21">
        <f t="shared" si="6"/>
        <v>0</v>
      </c>
      <c r="O130" s="21"/>
      <c r="P130" s="15">
        <f t="shared" si="3"/>
        <v>0</v>
      </c>
      <c r="Q130" s="15">
        <f t="shared" si="3"/>
        <v>0</v>
      </c>
      <c r="R130" s="211"/>
      <c r="S130" s="15">
        <f t="shared" si="4"/>
        <v>0</v>
      </c>
      <c r="T130" s="15">
        <f t="shared" si="4"/>
        <v>0</v>
      </c>
      <c r="U130" s="192"/>
      <c r="V130" s="60"/>
    </row>
    <row r="131" spans="1:22" ht="12.75" x14ac:dyDescent="0.15">
      <c r="A131" s="207">
        <v>4640</v>
      </c>
      <c r="B131" s="208" t="s">
        <v>861</v>
      </c>
      <c r="C131" s="207" t="s">
        <v>215</v>
      </c>
      <c r="D131" s="75"/>
      <c r="E131" s="75"/>
      <c r="F131" s="75"/>
      <c r="G131" s="17"/>
      <c r="H131" s="17"/>
      <c r="I131" s="17"/>
      <c r="J131" s="19"/>
      <c r="K131" s="19"/>
      <c r="L131" s="211"/>
      <c r="M131" s="211">
        <f t="shared" si="5"/>
        <v>0</v>
      </c>
      <c r="N131" s="21">
        <f t="shared" si="6"/>
        <v>0</v>
      </c>
      <c r="O131" s="21"/>
      <c r="P131" s="15">
        <f t="shared" si="3"/>
        <v>0</v>
      </c>
      <c r="Q131" s="15">
        <f t="shared" si="3"/>
        <v>0</v>
      </c>
      <c r="R131" s="211"/>
      <c r="S131" s="15">
        <f t="shared" si="4"/>
        <v>0</v>
      </c>
      <c r="T131" s="15">
        <f t="shared" si="4"/>
        <v>0</v>
      </c>
      <c r="U131" s="192"/>
      <c r="V131" s="60"/>
    </row>
    <row r="132" spans="1:22" ht="12.75" x14ac:dyDescent="0.15">
      <c r="A132" s="207"/>
      <c r="B132" s="208" t="s">
        <v>856</v>
      </c>
      <c r="C132" s="207"/>
      <c r="D132" s="114">
        <v>0</v>
      </c>
      <c r="E132" s="114">
        <v>0</v>
      </c>
      <c r="F132" s="114">
        <v>0</v>
      </c>
      <c r="G132" s="79"/>
      <c r="H132" s="79"/>
      <c r="I132" s="33"/>
      <c r="J132" s="15"/>
      <c r="K132" s="15"/>
      <c r="L132" s="211"/>
      <c r="M132" s="211">
        <f t="shared" si="5"/>
        <v>0</v>
      </c>
      <c r="N132" s="21">
        <f t="shared" si="6"/>
        <v>0</v>
      </c>
      <c r="O132" s="21"/>
      <c r="P132" s="15">
        <f t="shared" si="3"/>
        <v>0</v>
      </c>
      <c r="Q132" s="15">
        <f t="shared" si="3"/>
        <v>0</v>
      </c>
      <c r="R132" s="211"/>
      <c r="S132" s="15">
        <f t="shared" si="4"/>
        <v>0</v>
      </c>
      <c r="T132" s="15">
        <f t="shared" si="4"/>
        <v>0</v>
      </c>
      <c r="U132" s="192"/>
      <c r="V132" s="60"/>
    </row>
    <row r="133" spans="1:22" ht="12.75" x14ac:dyDescent="0.15">
      <c r="A133" s="207">
        <v>4641</v>
      </c>
      <c r="B133" s="208" t="s">
        <v>862</v>
      </c>
      <c r="C133" s="207" t="s">
        <v>955</v>
      </c>
      <c r="D133" s="114">
        <v>0</v>
      </c>
      <c r="E133" s="114">
        <v>0</v>
      </c>
      <c r="F133" s="114">
        <v>0</v>
      </c>
      <c r="G133" s="80"/>
      <c r="H133" s="80"/>
      <c r="I133" s="17"/>
      <c r="J133" s="19"/>
      <c r="K133" s="19"/>
      <c r="L133" s="211"/>
      <c r="M133" s="211">
        <f t="shared" si="5"/>
        <v>0</v>
      </c>
      <c r="N133" s="21">
        <f t="shared" si="6"/>
        <v>0</v>
      </c>
      <c r="O133" s="21"/>
      <c r="P133" s="15">
        <f t="shared" si="3"/>
        <v>0</v>
      </c>
      <c r="Q133" s="15">
        <f t="shared" si="3"/>
        <v>0</v>
      </c>
      <c r="R133" s="211"/>
      <c r="S133" s="15">
        <f t="shared" si="4"/>
        <v>0</v>
      </c>
      <c r="T133" s="15">
        <f t="shared" si="4"/>
        <v>0</v>
      </c>
      <c r="U133" s="192"/>
      <c r="V133" s="60"/>
    </row>
    <row r="134" spans="1:22" ht="38.25" x14ac:dyDescent="0.15">
      <c r="A134" s="207">
        <v>4700</v>
      </c>
      <c r="B134" s="208" t="s">
        <v>863</v>
      </c>
      <c r="C134" s="207" t="s">
        <v>215</v>
      </c>
      <c r="D134" s="114">
        <v>0</v>
      </c>
      <c r="E134" s="114">
        <v>0</v>
      </c>
      <c r="F134" s="114">
        <v>0</v>
      </c>
      <c r="G134" s="80"/>
      <c r="H134" s="80"/>
      <c r="I134" s="17"/>
      <c r="J134" s="15"/>
      <c r="K134" s="15"/>
      <c r="L134" s="211"/>
      <c r="M134" s="211">
        <f t="shared" si="5"/>
        <v>0</v>
      </c>
      <c r="N134" s="21">
        <f t="shared" si="6"/>
        <v>0</v>
      </c>
      <c r="O134" s="21"/>
      <c r="P134" s="15">
        <f t="shared" si="3"/>
        <v>0</v>
      </c>
      <c r="Q134" s="15">
        <f t="shared" si="3"/>
        <v>0</v>
      </c>
      <c r="R134" s="211"/>
      <c r="S134" s="15">
        <f t="shared" si="4"/>
        <v>0</v>
      </c>
      <c r="T134" s="15">
        <f t="shared" si="4"/>
        <v>0</v>
      </c>
      <c r="U134" s="192"/>
      <c r="V134" s="60"/>
    </row>
    <row r="135" spans="1:22" ht="12.75" x14ac:dyDescent="0.15">
      <c r="A135" s="207"/>
      <c r="B135" s="208" t="s">
        <v>767</v>
      </c>
      <c r="C135" s="207"/>
      <c r="D135" s="114">
        <v>0</v>
      </c>
      <c r="E135" s="114">
        <v>0</v>
      </c>
      <c r="F135" s="114">
        <v>0</v>
      </c>
      <c r="G135" s="33"/>
      <c r="H135" s="33"/>
      <c r="I135" s="33"/>
      <c r="J135" s="21"/>
      <c r="K135" s="21"/>
      <c r="L135" s="211"/>
      <c r="M135" s="211">
        <f t="shared" si="5"/>
        <v>0</v>
      </c>
      <c r="N135" s="21">
        <f t="shared" si="6"/>
        <v>0</v>
      </c>
      <c r="O135" s="21"/>
      <c r="P135" s="15">
        <f t="shared" si="3"/>
        <v>0</v>
      </c>
      <c r="Q135" s="15">
        <f t="shared" si="3"/>
        <v>0</v>
      </c>
      <c r="R135" s="211"/>
      <c r="S135" s="15">
        <f t="shared" si="4"/>
        <v>0</v>
      </c>
      <c r="T135" s="15">
        <f t="shared" si="4"/>
        <v>0</v>
      </c>
      <c r="U135" s="192"/>
      <c r="V135" s="60"/>
    </row>
    <row r="136" spans="1:22" ht="51" x14ac:dyDescent="0.15">
      <c r="A136" s="207">
        <v>4710</v>
      </c>
      <c r="B136" s="208" t="s">
        <v>864</v>
      </c>
      <c r="C136" s="207" t="s">
        <v>215</v>
      </c>
      <c r="D136" s="114">
        <v>0</v>
      </c>
      <c r="E136" s="114">
        <v>0</v>
      </c>
      <c r="F136" s="114">
        <v>0</v>
      </c>
      <c r="G136" s="17"/>
      <c r="H136" s="17"/>
      <c r="I136" s="17"/>
      <c r="J136" s="19"/>
      <c r="K136" s="19"/>
      <c r="L136" s="211"/>
      <c r="M136" s="211">
        <f t="shared" si="5"/>
        <v>0</v>
      </c>
      <c r="N136" s="21">
        <f t="shared" si="6"/>
        <v>0</v>
      </c>
      <c r="O136" s="21"/>
      <c r="P136" s="15">
        <f t="shared" si="3"/>
        <v>0</v>
      </c>
      <c r="Q136" s="15">
        <f t="shared" si="3"/>
        <v>0</v>
      </c>
      <c r="R136" s="211"/>
      <c r="S136" s="15">
        <f t="shared" si="4"/>
        <v>0</v>
      </c>
      <c r="T136" s="15">
        <f t="shared" si="4"/>
        <v>0</v>
      </c>
      <c r="U136" s="192"/>
      <c r="V136" s="60"/>
    </row>
    <row r="137" spans="1:22" ht="12.75" x14ac:dyDescent="0.15">
      <c r="A137" s="207"/>
      <c r="B137" s="208" t="s">
        <v>856</v>
      </c>
      <c r="C137" s="207"/>
      <c r="D137" s="114">
        <v>0</v>
      </c>
      <c r="E137" s="114">
        <v>0</v>
      </c>
      <c r="F137" s="114">
        <v>0</v>
      </c>
      <c r="G137" s="17"/>
      <c r="H137" s="17"/>
      <c r="I137" s="17"/>
      <c r="J137" s="19"/>
      <c r="K137" s="19"/>
      <c r="L137" s="211"/>
      <c r="M137" s="211">
        <f t="shared" si="5"/>
        <v>0</v>
      </c>
      <c r="N137" s="21">
        <f t="shared" si="6"/>
        <v>0</v>
      </c>
      <c r="O137" s="21"/>
      <c r="P137" s="15">
        <f t="shared" si="3"/>
        <v>0</v>
      </c>
      <c r="Q137" s="15">
        <f t="shared" si="3"/>
        <v>0</v>
      </c>
      <c r="R137" s="211"/>
      <c r="S137" s="15">
        <f t="shared" si="4"/>
        <v>0</v>
      </c>
      <c r="T137" s="15">
        <f t="shared" si="4"/>
        <v>0</v>
      </c>
      <c r="U137" s="192"/>
      <c r="V137" s="60"/>
    </row>
    <row r="138" spans="1:22" ht="39" thickBot="1" x14ac:dyDescent="0.2">
      <c r="A138" s="207">
        <v>4711</v>
      </c>
      <c r="B138" s="208" t="s">
        <v>865</v>
      </c>
      <c r="C138" s="207" t="s">
        <v>956</v>
      </c>
      <c r="D138" s="114">
        <v>0</v>
      </c>
      <c r="E138" s="114">
        <v>0</v>
      </c>
      <c r="F138" s="114">
        <v>0</v>
      </c>
      <c r="G138" s="81"/>
      <c r="H138" s="81"/>
      <c r="I138" s="32"/>
      <c r="J138" s="101"/>
      <c r="K138" s="101"/>
      <c r="L138" s="211"/>
      <c r="M138" s="211">
        <f t="shared" si="5"/>
        <v>0</v>
      </c>
      <c r="N138" s="21">
        <f t="shared" si="6"/>
        <v>0</v>
      </c>
      <c r="O138" s="21"/>
      <c r="P138" s="15">
        <f t="shared" si="3"/>
        <v>0</v>
      </c>
      <c r="Q138" s="15">
        <f t="shared" si="3"/>
        <v>0</v>
      </c>
      <c r="R138" s="211"/>
      <c r="S138" s="15">
        <f t="shared" si="4"/>
        <v>0</v>
      </c>
      <c r="T138" s="15">
        <f t="shared" si="4"/>
        <v>0</v>
      </c>
      <c r="U138" s="192"/>
      <c r="V138" s="60"/>
    </row>
    <row r="139" spans="1:22" ht="25.5" x14ac:dyDescent="0.15">
      <c r="A139" s="207">
        <v>4712</v>
      </c>
      <c r="B139" s="208" t="s">
        <v>866</v>
      </c>
      <c r="C139" s="207" t="s">
        <v>284</v>
      </c>
      <c r="D139" s="114">
        <v>0</v>
      </c>
      <c r="E139" s="114">
        <v>0</v>
      </c>
      <c r="F139" s="114">
        <v>0</v>
      </c>
      <c r="G139" s="80"/>
      <c r="H139" s="80"/>
      <c r="I139" s="17"/>
      <c r="J139" s="19"/>
      <c r="K139" s="19"/>
      <c r="L139" s="211"/>
      <c r="M139" s="211">
        <f t="shared" si="5"/>
        <v>0</v>
      </c>
      <c r="N139" s="21">
        <f t="shared" si="6"/>
        <v>0</v>
      </c>
      <c r="O139" s="21"/>
      <c r="P139" s="15">
        <f t="shared" si="3"/>
        <v>0</v>
      </c>
      <c r="Q139" s="15">
        <f t="shared" si="3"/>
        <v>0</v>
      </c>
      <c r="R139" s="211"/>
      <c r="S139" s="15">
        <f t="shared" si="4"/>
        <v>0</v>
      </c>
      <c r="T139" s="15">
        <f t="shared" si="4"/>
        <v>0</v>
      </c>
      <c r="U139" s="97"/>
      <c r="V139" s="60"/>
    </row>
    <row r="140" spans="1:22" ht="64.5" thickBot="1" x14ac:dyDescent="0.2">
      <c r="A140" s="207">
        <v>4720</v>
      </c>
      <c r="B140" s="208" t="s">
        <v>867</v>
      </c>
      <c r="C140" s="207" t="s">
        <v>215</v>
      </c>
      <c r="D140" s="114">
        <v>0</v>
      </c>
      <c r="E140" s="114">
        <v>0</v>
      </c>
      <c r="F140" s="114">
        <v>0</v>
      </c>
      <c r="G140" s="81"/>
      <c r="H140" s="79"/>
      <c r="I140" s="33"/>
      <c r="J140" s="24"/>
      <c r="K140" s="24"/>
      <c r="L140" s="211"/>
      <c r="M140" s="211">
        <f t="shared" si="5"/>
        <v>0</v>
      </c>
      <c r="N140" s="21">
        <f t="shared" si="6"/>
        <v>0</v>
      </c>
      <c r="O140" s="21"/>
      <c r="P140" s="15">
        <f t="shared" ref="P140:Q203" si="7">J140+J140*5%</f>
        <v>0</v>
      </c>
      <c r="Q140" s="15">
        <f t="shared" si="7"/>
        <v>0</v>
      </c>
      <c r="R140" s="211"/>
      <c r="S140" s="15">
        <f t="shared" ref="S140:T203" si="8">P140+P140*5%</f>
        <v>0</v>
      </c>
      <c r="T140" s="15">
        <f t="shared" si="8"/>
        <v>0</v>
      </c>
      <c r="U140" s="97"/>
      <c r="V140" s="60"/>
    </row>
    <row r="141" spans="1:22" ht="12.75" x14ac:dyDescent="0.15">
      <c r="A141" s="207"/>
      <c r="B141" s="208" t="s">
        <v>856</v>
      </c>
      <c r="C141" s="207"/>
      <c r="D141" s="114">
        <v>0</v>
      </c>
      <c r="E141" s="114">
        <v>0</v>
      </c>
      <c r="F141" s="114">
        <v>0</v>
      </c>
      <c r="G141" s="80"/>
      <c r="H141" s="80"/>
      <c r="I141" s="17"/>
      <c r="J141" s="19"/>
      <c r="K141" s="19"/>
      <c r="L141" s="211"/>
      <c r="M141" s="211">
        <f t="shared" si="5"/>
        <v>0</v>
      </c>
      <c r="N141" s="21">
        <f t="shared" si="6"/>
        <v>0</v>
      </c>
      <c r="O141" s="21"/>
      <c r="P141" s="15">
        <f t="shared" si="7"/>
        <v>0</v>
      </c>
      <c r="Q141" s="15">
        <f t="shared" si="7"/>
        <v>0</v>
      </c>
      <c r="R141" s="211"/>
      <c r="S141" s="15">
        <f t="shared" si="8"/>
        <v>0</v>
      </c>
      <c r="T141" s="15">
        <f t="shared" si="8"/>
        <v>0</v>
      </c>
      <c r="U141" s="97"/>
      <c r="V141" s="60"/>
    </row>
    <row r="142" spans="1:22" ht="12.75" x14ac:dyDescent="0.15">
      <c r="A142" s="207">
        <v>4721</v>
      </c>
      <c r="B142" s="208" t="s">
        <v>868</v>
      </c>
      <c r="C142" s="207" t="s">
        <v>957</v>
      </c>
      <c r="D142" s="114">
        <v>802242403</v>
      </c>
      <c r="E142" s="114">
        <v>348078000</v>
      </c>
      <c r="F142" s="114">
        <v>454164403</v>
      </c>
      <c r="G142" s="185">
        <f>G144+G150</f>
        <v>295000</v>
      </c>
      <c r="H142" s="185">
        <f>H144+H150</f>
        <v>295000</v>
      </c>
      <c r="I142" s="191"/>
      <c r="J142" s="138">
        <f>J144+J150</f>
        <v>309750</v>
      </c>
      <c r="K142" s="138">
        <f>K144+K150</f>
        <v>309750</v>
      </c>
      <c r="L142" s="211"/>
      <c r="M142" s="211">
        <f t="shared" si="5"/>
        <v>14750</v>
      </c>
      <c r="N142" s="21">
        <f t="shared" si="6"/>
        <v>14750</v>
      </c>
      <c r="O142" s="187"/>
      <c r="P142" s="15">
        <f t="shared" si="7"/>
        <v>325237.5</v>
      </c>
      <c r="Q142" s="15">
        <f t="shared" si="7"/>
        <v>325237.5</v>
      </c>
      <c r="R142" s="211"/>
      <c r="S142" s="15">
        <f t="shared" si="8"/>
        <v>341499.375</v>
      </c>
      <c r="T142" s="15">
        <f t="shared" si="8"/>
        <v>341499.375</v>
      </c>
      <c r="U142" s="97"/>
      <c r="V142" s="60"/>
    </row>
    <row r="143" spans="1:22" ht="12.75" x14ac:dyDescent="0.15">
      <c r="A143" s="207">
        <v>4722</v>
      </c>
      <c r="B143" s="208" t="s">
        <v>463</v>
      </c>
      <c r="C143" s="207" t="s">
        <v>958</v>
      </c>
      <c r="D143" s="75"/>
      <c r="E143" s="75"/>
      <c r="F143" s="125"/>
      <c r="G143" s="192"/>
      <c r="H143" s="192"/>
      <c r="I143" s="192"/>
      <c r="J143" s="97"/>
      <c r="K143" s="97"/>
      <c r="L143" s="211"/>
      <c r="M143" s="211">
        <f t="shared" si="5"/>
        <v>0</v>
      </c>
      <c r="N143" s="21">
        <f t="shared" si="6"/>
        <v>0</v>
      </c>
      <c r="O143" s="97"/>
      <c r="P143" s="15">
        <f t="shared" si="7"/>
        <v>0</v>
      </c>
      <c r="Q143" s="15">
        <f t="shared" si="7"/>
        <v>0</v>
      </c>
      <c r="R143" s="211"/>
      <c r="S143" s="15">
        <f t="shared" si="8"/>
        <v>0</v>
      </c>
      <c r="T143" s="15">
        <f t="shared" si="8"/>
        <v>0</v>
      </c>
      <c r="U143" s="97"/>
      <c r="V143" s="60"/>
    </row>
    <row r="144" spans="1:22" ht="12.75" x14ac:dyDescent="0.15">
      <c r="A144" s="207">
        <v>4723</v>
      </c>
      <c r="B144" s="208" t="s">
        <v>869</v>
      </c>
      <c r="C144" s="207" t="s">
        <v>286</v>
      </c>
      <c r="D144" s="114">
        <v>155968500</v>
      </c>
      <c r="E144" s="114">
        <v>155968500</v>
      </c>
      <c r="F144" s="194">
        <v>0</v>
      </c>
      <c r="G144" s="190">
        <f>G146</f>
        <v>140000</v>
      </c>
      <c r="H144" s="190">
        <f>H146</f>
        <v>140000</v>
      </c>
      <c r="I144" s="192"/>
      <c r="J144" s="202">
        <f>J146</f>
        <v>147000</v>
      </c>
      <c r="K144" s="202">
        <f>K146</f>
        <v>147000</v>
      </c>
      <c r="L144" s="211"/>
      <c r="M144" s="211">
        <f t="shared" si="5"/>
        <v>7000</v>
      </c>
      <c r="N144" s="21">
        <f t="shared" si="6"/>
        <v>7000</v>
      </c>
      <c r="O144" s="97"/>
      <c r="P144" s="15">
        <f t="shared" si="7"/>
        <v>154350</v>
      </c>
      <c r="Q144" s="15">
        <f t="shared" si="7"/>
        <v>154350</v>
      </c>
      <c r="R144" s="211"/>
      <c r="S144" s="15">
        <f t="shared" si="8"/>
        <v>162067.5</v>
      </c>
      <c r="T144" s="15">
        <f t="shared" si="8"/>
        <v>162067.5</v>
      </c>
      <c r="U144" s="97"/>
      <c r="V144" s="60"/>
    </row>
    <row r="145" spans="1:22" ht="38.25" x14ac:dyDescent="0.15">
      <c r="A145" s="207">
        <v>4724</v>
      </c>
      <c r="B145" s="208" t="s">
        <v>870</v>
      </c>
      <c r="C145" s="207" t="s">
        <v>959</v>
      </c>
      <c r="D145" s="75"/>
      <c r="E145" s="75"/>
      <c r="F145" s="125"/>
      <c r="G145" s="192"/>
      <c r="H145" s="192"/>
      <c r="I145" s="192"/>
      <c r="J145" s="97"/>
      <c r="K145" s="97"/>
      <c r="L145" s="211"/>
      <c r="M145" s="211">
        <f t="shared" si="5"/>
        <v>0</v>
      </c>
      <c r="N145" s="21">
        <f t="shared" si="6"/>
        <v>0</v>
      </c>
      <c r="O145" s="97"/>
      <c r="P145" s="15">
        <f t="shared" si="7"/>
        <v>0</v>
      </c>
      <c r="Q145" s="15">
        <f t="shared" si="7"/>
        <v>0</v>
      </c>
      <c r="R145" s="211"/>
      <c r="S145" s="15">
        <f t="shared" si="8"/>
        <v>0</v>
      </c>
      <c r="T145" s="15">
        <f t="shared" si="8"/>
        <v>0</v>
      </c>
      <c r="U145" s="97"/>
      <c r="V145" s="60"/>
    </row>
    <row r="146" spans="1:22" ht="25.5" x14ac:dyDescent="0.15">
      <c r="A146" s="207">
        <v>4730</v>
      </c>
      <c r="B146" s="208" t="s">
        <v>871</v>
      </c>
      <c r="C146" s="207" t="s">
        <v>215</v>
      </c>
      <c r="D146" s="114">
        <v>155968500</v>
      </c>
      <c r="E146" s="114">
        <v>155968500</v>
      </c>
      <c r="F146" s="194">
        <v>0</v>
      </c>
      <c r="G146" s="192">
        <v>140000</v>
      </c>
      <c r="H146" s="192">
        <v>140000</v>
      </c>
      <c r="I146" s="192"/>
      <c r="J146" s="97">
        <f>G146+G146*5%</f>
        <v>147000</v>
      </c>
      <c r="K146" s="97">
        <f>H146+H146*5%</f>
        <v>147000</v>
      </c>
      <c r="L146" s="211"/>
      <c r="M146" s="211">
        <f t="shared" si="5"/>
        <v>7000</v>
      </c>
      <c r="N146" s="21">
        <f t="shared" si="6"/>
        <v>7000</v>
      </c>
      <c r="O146" s="97"/>
      <c r="P146" s="15">
        <f t="shared" si="7"/>
        <v>154350</v>
      </c>
      <c r="Q146" s="15">
        <f t="shared" si="7"/>
        <v>154350</v>
      </c>
      <c r="R146" s="211"/>
      <c r="S146" s="15">
        <f t="shared" si="8"/>
        <v>162067.5</v>
      </c>
      <c r="T146" s="15">
        <f t="shared" si="8"/>
        <v>162067.5</v>
      </c>
      <c r="U146" s="97"/>
      <c r="V146" s="60"/>
    </row>
    <row r="147" spans="1:22" ht="12.75" x14ac:dyDescent="0.15">
      <c r="A147" s="207"/>
      <c r="B147" s="208" t="s">
        <v>462</v>
      </c>
      <c r="C147" s="207"/>
      <c r="D147" s="114">
        <v>0</v>
      </c>
      <c r="E147" s="114">
        <v>0</v>
      </c>
      <c r="F147" s="194">
        <v>0</v>
      </c>
      <c r="G147" s="192"/>
      <c r="H147" s="192"/>
      <c r="I147" s="192"/>
      <c r="J147" s="97"/>
      <c r="K147" s="97"/>
      <c r="L147" s="211"/>
      <c r="M147" s="211">
        <f t="shared" si="5"/>
        <v>0</v>
      </c>
      <c r="N147" s="21">
        <f t="shared" si="6"/>
        <v>0</v>
      </c>
      <c r="O147" s="97"/>
      <c r="P147" s="15">
        <f t="shared" si="7"/>
        <v>0</v>
      </c>
      <c r="Q147" s="15">
        <f t="shared" si="7"/>
        <v>0</v>
      </c>
      <c r="R147" s="211"/>
      <c r="S147" s="15">
        <f t="shared" si="8"/>
        <v>0</v>
      </c>
      <c r="T147" s="15">
        <f t="shared" si="8"/>
        <v>0</v>
      </c>
      <c r="U147" s="97"/>
      <c r="V147" s="60"/>
    </row>
    <row r="148" spans="1:22" ht="25.5" x14ac:dyDescent="0.15">
      <c r="A148" s="207">
        <v>4731</v>
      </c>
      <c r="B148" s="208" t="s">
        <v>872</v>
      </c>
      <c r="C148" s="207" t="s">
        <v>960</v>
      </c>
      <c r="D148" s="75"/>
      <c r="E148" s="75"/>
      <c r="F148" s="125"/>
      <c r="G148" s="192"/>
      <c r="H148" s="192"/>
      <c r="I148" s="192"/>
      <c r="J148" s="97"/>
      <c r="K148" s="97"/>
      <c r="L148" s="211"/>
      <c r="M148" s="211">
        <f t="shared" si="5"/>
        <v>0</v>
      </c>
      <c r="N148" s="21">
        <f t="shared" si="6"/>
        <v>0</v>
      </c>
      <c r="O148" s="97"/>
      <c r="P148" s="15">
        <f t="shared" si="7"/>
        <v>0</v>
      </c>
      <c r="Q148" s="15">
        <f t="shared" si="7"/>
        <v>0</v>
      </c>
      <c r="R148" s="211"/>
      <c r="S148" s="15">
        <f t="shared" si="8"/>
        <v>0</v>
      </c>
      <c r="T148" s="15">
        <f t="shared" si="8"/>
        <v>0</v>
      </c>
      <c r="U148" s="97"/>
      <c r="V148" s="60"/>
    </row>
    <row r="149" spans="1:22" ht="51" x14ac:dyDescent="0.15">
      <c r="A149" s="207">
        <v>4740</v>
      </c>
      <c r="B149" s="208" t="s">
        <v>873</v>
      </c>
      <c r="C149" s="207" t="s">
        <v>215</v>
      </c>
      <c r="D149" s="114">
        <v>0</v>
      </c>
      <c r="E149" s="114">
        <v>0</v>
      </c>
      <c r="F149" s="194">
        <v>0</v>
      </c>
      <c r="G149" s="192"/>
      <c r="H149" s="192"/>
      <c r="I149" s="192"/>
      <c r="J149" s="97"/>
      <c r="K149" s="97"/>
      <c r="L149" s="211"/>
      <c r="M149" s="211">
        <f t="shared" si="5"/>
        <v>0</v>
      </c>
      <c r="N149" s="21">
        <f t="shared" si="6"/>
        <v>0</v>
      </c>
      <c r="O149" s="97"/>
      <c r="P149" s="15">
        <f t="shared" si="7"/>
        <v>0</v>
      </c>
      <c r="Q149" s="15">
        <f t="shared" si="7"/>
        <v>0</v>
      </c>
      <c r="R149" s="211"/>
      <c r="S149" s="15">
        <f t="shared" si="8"/>
        <v>0</v>
      </c>
      <c r="T149" s="15">
        <f t="shared" si="8"/>
        <v>0</v>
      </c>
      <c r="U149" s="97"/>
      <c r="V149" s="60"/>
    </row>
    <row r="150" spans="1:22" ht="12.75" x14ac:dyDescent="0.15">
      <c r="A150" s="207"/>
      <c r="B150" s="208" t="s">
        <v>462</v>
      </c>
      <c r="C150" s="207"/>
      <c r="D150" s="114">
        <v>0</v>
      </c>
      <c r="E150" s="114">
        <v>0</v>
      </c>
      <c r="F150" s="194">
        <v>0</v>
      </c>
      <c r="G150" s="190">
        <f>G152</f>
        <v>155000</v>
      </c>
      <c r="H150" s="190">
        <f>H152</f>
        <v>155000</v>
      </c>
      <c r="I150" s="192"/>
      <c r="J150" s="202">
        <f>J152</f>
        <v>162750</v>
      </c>
      <c r="K150" s="202">
        <f>K152</f>
        <v>162750</v>
      </c>
      <c r="L150" s="211"/>
      <c r="M150" s="211">
        <f t="shared" si="5"/>
        <v>7750</v>
      </c>
      <c r="N150" s="21">
        <f t="shared" si="6"/>
        <v>7750</v>
      </c>
      <c r="O150" s="97"/>
      <c r="P150" s="15">
        <f t="shared" si="7"/>
        <v>170887.5</v>
      </c>
      <c r="Q150" s="15">
        <f t="shared" si="7"/>
        <v>170887.5</v>
      </c>
      <c r="R150" s="211"/>
      <c r="S150" s="15">
        <f t="shared" si="8"/>
        <v>179431.875</v>
      </c>
      <c r="T150" s="15">
        <f t="shared" si="8"/>
        <v>179431.875</v>
      </c>
      <c r="U150" s="97"/>
      <c r="V150" s="60"/>
    </row>
    <row r="151" spans="1:22" ht="25.5" x14ac:dyDescent="0.15">
      <c r="A151" s="207">
        <v>4741</v>
      </c>
      <c r="B151" s="208" t="s">
        <v>874</v>
      </c>
      <c r="C151" s="207" t="s">
        <v>961</v>
      </c>
      <c r="D151" s="75"/>
      <c r="E151" s="75"/>
      <c r="F151" s="125"/>
      <c r="G151" s="192"/>
      <c r="H151" s="192"/>
      <c r="I151" s="192"/>
      <c r="J151" s="97"/>
      <c r="K151" s="97"/>
      <c r="L151" s="211"/>
      <c r="M151" s="211">
        <f t="shared" si="5"/>
        <v>0</v>
      </c>
      <c r="N151" s="21">
        <f t="shared" si="6"/>
        <v>0</v>
      </c>
      <c r="O151" s="97"/>
      <c r="P151" s="15">
        <f t="shared" si="7"/>
        <v>0</v>
      </c>
      <c r="Q151" s="15">
        <f t="shared" si="7"/>
        <v>0</v>
      </c>
      <c r="R151" s="211"/>
      <c r="S151" s="15">
        <f t="shared" si="8"/>
        <v>0</v>
      </c>
      <c r="T151" s="15">
        <f t="shared" si="8"/>
        <v>0</v>
      </c>
      <c r="U151" s="97"/>
      <c r="V151" s="60"/>
    </row>
    <row r="152" spans="1:22" ht="25.5" x14ac:dyDescent="0.15">
      <c r="A152" s="207">
        <v>4742</v>
      </c>
      <c r="B152" s="208" t="s">
        <v>875</v>
      </c>
      <c r="C152" s="207" t="s">
        <v>962</v>
      </c>
      <c r="D152" s="114">
        <v>0</v>
      </c>
      <c r="E152" s="114">
        <v>0</v>
      </c>
      <c r="F152" s="194">
        <v>0</v>
      </c>
      <c r="G152" s="192">
        <v>155000</v>
      </c>
      <c r="H152" s="192">
        <v>155000</v>
      </c>
      <c r="I152" s="192"/>
      <c r="J152" s="97">
        <f>G152+G152*5%</f>
        <v>162750</v>
      </c>
      <c r="K152" s="97">
        <f>H152+H152*5%</f>
        <v>162750</v>
      </c>
      <c r="L152" s="211"/>
      <c r="M152" s="211">
        <f t="shared" si="5"/>
        <v>7750</v>
      </c>
      <c r="N152" s="21">
        <f t="shared" si="6"/>
        <v>7750</v>
      </c>
      <c r="O152" s="97"/>
      <c r="P152" s="15">
        <f t="shared" si="7"/>
        <v>170887.5</v>
      </c>
      <c r="Q152" s="15">
        <f t="shared" si="7"/>
        <v>170887.5</v>
      </c>
      <c r="R152" s="211"/>
      <c r="S152" s="15">
        <f t="shared" si="8"/>
        <v>179431.875</v>
      </c>
      <c r="T152" s="15">
        <f t="shared" si="8"/>
        <v>179431.875</v>
      </c>
      <c r="U152" s="97"/>
      <c r="V152" s="60"/>
    </row>
    <row r="153" spans="1:22" ht="51" x14ac:dyDescent="0.15">
      <c r="A153" s="207">
        <v>4750</v>
      </c>
      <c r="B153" s="208" t="s">
        <v>876</v>
      </c>
      <c r="C153" s="207" t="s">
        <v>215</v>
      </c>
      <c r="D153" s="114">
        <v>0</v>
      </c>
      <c r="E153" s="114">
        <v>0</v>
      </c>
      <c r="F153" s="194">
        <v>0</v>
      </c>
      <c r="G153" s="192"/>
      <c r="H153" s="192"/>
      <c r="I153" s="192"/>
      <c r="J153" s="97"/>
      <c r="K153" s="97"/>
      <c r="L153" s="211"/>
      <c r="M153" s="211">
        <f t="shared" si="5"/>
        <v>0</v>
      </c>
      <c r="N153" s="21">
        <f t="shared" si="6"/>
        <v>0</v>
      </c>
      <c r="O153" s="97"/>
      <c r="P153" s="15">
        <f t="shared" si="7"/>
        <v>0</v>
      </c>
      <c r="Q153" s="15">
        <f t="shared" si="7"/>
        <v>0</v>
      </c>
      <c r="R153" s="211"/>
      <c r="S153" s="15">
        <f t="shared" si="8"/>
        <v>0</v>
      </c>
      <c r="T153" s="15">
        <f t="shared" si="8"/>
        <v>0</v>
      </c>
      <c r="U153" s="97"/>
      <c r="V153" s="60"/>
    </row>
    <row r="154" spans="1:22" ht="12.75" x14ac:dyDescent="0.15">
      <c r="A154" s="207"/>
      <c r="B154" s="208" t="s">
        <v>462</v>
      </c>
      <c r="C154" s="207"/>
      <c r="D154" s="75"/>
      <c r="E154" s="75"/>
      <c r="F154" s="125"/>
      <c r="G154" s="192"/>
      <c r="H154" s="192"/>
      <c r="I154" s="192"/>
      <c r="J154" s="97"/>
      <c r="K154" s="97"/>
      <c r="L154" s="211"/>
      <c r="M154" s="211">
        <f t="shared" si="5"/>
        <v>0</v>
      </c>
      <c r="N154" s="21">
        <f t="shared" si="6"/>
        <v>0</v>
      </c>
      <c r="O154" s="97"/>
      <c r="P154" s="15">
        <f t="shared" si="7"/>
        <v>0</v>
      </c>
      <c r="Q154" s="15">
        <f t="shared" si="7"/>
        <v>0</v>
      </c>
      <c r="R154" s="211"/>
      <c r="S154" s="15">
        <f t="shared" si="8"/>
        <v>0</v>
      </c>
      <c r="T154" s="15">
        <f t="shared" si="8"/>
        <v>0</v>
      </c>
      <c r="U154" s="97"/>
      <c r="V154" s="60"/>
    </row>
    <row r="155" spans="1:22" ht="38.25" x14ac:dyDescent="0.15">
      <c r="A155" s="207">
        <v>4751</v>
      </c>
      <c r="B155" s="208" t="s">
        <v>877</v>
      </c>
      <c r="C155" s="207" t="s">
        <v>963</v>
      </c>
      <c r="D155" s="114">
        <v>0</v>
      </c>
      <c r="E155" s="114">
        <v>0</v>
      </c>
      <c r="F155" s="194">
        <v>0</v>
      </c>
      <c r="G155" s="192"/>
      <c r="H155" s="192"/>
      <c r="I155" s="192"/>
      <c r="J155" s="97"/>
      <c r="K155" s="97"/>
      <c r="L155" s="211"/>
      <c r="M155" s="211">
        <f t="shared" si="5"/>
        <v>0</v>
      </c>
      <c r="N155" s="21">
        <f t="shared" si="6"/>
        <v>0</v>
      </c>
      <c r="O155" s="97"/>
      <c r="P155" s="15">
        <f t="shared" si="7"/>
        <v>0</v>
      </c>
      <c r="Q155" s="15">
        <f t="shared" si="7"/>
        <v>0</v>
      </c>
      <c r="R155" s="211"/>
      <c r="S155" s="15">
        <f t="shared" si="8"/>
        <v>0</v>
      </c>
      <c r="T155" s="15">
        <f t="shared" si="8"/>
        <v>0</v>
      </c>
      <c r="U155" s="97"/>
      <c r="V155" s="60"/>
    </row>
    <row r="156" spans="1:22" ht="12.75" x14ac:dyDescent="0.15">
      <c r="A156" s="207">
        <v>4760</v>
      </c>
      <c r="B156" s="208" t="s">
        <v>878</v>
      </c>
      <c r="C156" s="207" t="s">
        <v>215</v>
      </c>
      <c r="D156" s="114">
        <v>0</v>
      </c>
      <c r="E156" s="114">
        <v>0</v>
      </c>
      <c r="F156" s="194">
        <v>0</v>
      </c>
      <c r="G156" s="192"/>
      <c r="H156" s="192"/>
      <c r="I156" s="192"/>
      <c r="J156" s="97"/>
      <c r="K156" s="97"/>
      <c r="L156" s="211"/>
      <c r="M156" s="211">
        <f t="shared" si="5"/>
        <v>0</v>
      </c>
      <c r="N156" s="21">
        <f t="shared" si="6"/>
        <v>0</v>
      </c>
      <c r="O156" s="97"/>
      <c r="P156" s="15">
        <f t="shared" si="7"/>
        <v>0</v>
      </c>
      <c r="Q156" s="15">
        <f t="shared" si="7"/>
        <v>0</v>
      </c>
      <c r="R156" s="211"/>
      <c r="S156" s="15">
        <f t="shared" si="8"/>
        <v>0</v>
      </c>
      <c r="T156" s="15">
        <f t="shared" si="8"/>
        <v>0</v>
      </c>
      <c r="U156" s="97"/>
      <c r="V156" s="60"/>
    </row>
    <row r="157" spans="1:22" ht="12.75" x14ac:dyDescent="0.15">
      <c r="A157" s="207"/>
      <c r="B157" s="208" t="s">
        <v>462</v>
      </c>
      <c r="C157" s="207"/>
      <c r="D157" s="75"/>
      <c r="E157" s="75"/>
      <c r="F157" s="125"/>
      <c r="G157" s="192"/>
      <c r="H157" s="192"/>
      <c r="I157" s="192"/>
      <c r="J157" s="97"/>
      <c r="K157" s="97"/>
      <c r="L157" s="211"/>
      <c r="M157" s="211">
        <f t="shared" si="5"/>
        <v>0</v>
      </c>
      <c r="N157" s="21">
        <f t="shared" si="6"/>
        <v>0</v>
      </c>
      <c r="O157" s="97"/>
      <c r="P157" s="15">
        <f t="shared" si="7"/>
        <v>0</v>
      </c>
      <c r="Q157" s="15">
        <f t="shared" si="7"/>
        <v>0</v>
      </c>
      <c r="R157" s="211"/>
      <c r="S157" s="15">
        <f t="shared" si="8"/>
        <v>0</v>
      </c>
      <c r="T157" s="15">
        <f t="shared" si="8"/>
        <v>0</v>
      </c>
      <c r="U157" s="97"/>
      <c r="V157" s="60"/>
    </row>
    <row r="158" spans="1:22" ht="12.75" x14ac:dyDescent="0.15">
      <c r="A158" s="207">
        <v>4761</v>
      </c>
      <c r="B158" s="208" t="s">
        <v>879</v>
      </c>
      <c r="C158" s="207" t="s">
        <v>288</v>
      </c>
      <c r="D158" s="114">
        <v>0</v>
      </c>
      <c r="E158" s="114">
        <v>0</v>
      </c>
      <c r="F158" s="194">
        <v>0</v>
      </c>
      <c r="G158" s="192"/>
      <c r="H158" s="192"/>
      <c r="I158" s="192"/>
      <c r="J158" s="97"/>
      <c r="K158" s="97"/>
      <c r="L158" s="211"/>
      <c r="M158" s="211">
        <f t="shared" si="5"/>
        <v>0</v>
      </c>
      <c r="N158" s="21">
        <f t="shared" si="6"/>
        <v>0</v>
      </c>
      <c r="O158" s="97"/>
      <c r="P158" s="15">
        <f t="shared" si="7"/>
        <v>0</v>
      </c>
      <c r="Q158" s="15">
        <f t="shared" si="7"/>
        <v>0</v>
      </c>
      <c r="R158" s="211"/>
      <c r="S158" s="15">
        <f t="shared" si="8"/>
        <v>0</v>
      </c>
      <c r="T158" s="15">
        <f t="shared" si="8"/>
        <v>0</v>
      </c>
      <c r="U158" s="97"/>
      <c r="V158" s="60"/>
    </row>
    <row r="159" spans="1:22" ht="12.75" x14ac:dyDescent="0.15">
      <c r="A159" s="207">
        <v>4770</v>
      </c>
      <c r="B159" s="208" t="s">
        <v>880</v>
      </c>
      <c r="C159" s="207" t="s">
        <v>215</v>
      </c>
      <c r="D159" s="198">
        <v>646273903</v>
      </c>
      <c r="E159" s="198">
        <v>192109500</v>
      </c>
      <c r="F159" s="199">
        <v>454164403</v>
      </c>
      <c r="G159" s="192"/>
      <c r="H159" s="192"/>
      <c r="I159" s="192"/>
      <c r="J159" s="97"/>
      <c r="K159" s="97"/>
      <c r="L159" s="211"/>
      <c r="M159" s="211">
        <f t="shared" si="5"/>
        <v>0</v>
      </c>
      <c r="N159" s="21">
        <f t="shared" si="6"/>
        <v>0</v>
      </c>
      <c r="O159" s="97"/>
      <c r="P159" s="15">
        <f t="shared" si="7"/>
        <v>0</v>
      </c>
      <c r="Q159" s="15">
        <f t="shared" si="7"/>
        <v>0</v>
      </c>
      <c r="R159" s="211"/>
      <c r="S159" s="15">
        <f t="shared" si="8"/>
        <v>0</v>
      </c>
      <c r="T159" s="15">
        <f t="shared" si="8"/>
        <v>0</v>
      </c>
      <c r="U159" s="97"/>
      <c r="V159" s="60"/>
    </row>
    <row r="160" spans="1:22" ht="12.75" x14ac:dyDescent="0.15">
      <c r="A160" s="207"/>
      <c r="B160" s="208" t="s">
        <v>462</v>
      </c>
      <c r="C160" s="207"/>
      <c r="D160" s="200"/>
      <c r="E160" s="200"/>
      <c r="F160" s="201"/>
      <c r="G160" s="192"/>
      <c r="H160" s="192"/>
      <c r="I160" s="192"/>
      <c r="J160" s="97"/>
      <c r="K160" s="97"/>
      <c r="L160" s="211"/>
      <c r="M160" s="211">
        <f t="shared" ref="M160:M223" si="9">K160-H160</f>
        <v>0</v>
      </c>
      <c r="N160" s="21">
        <f t="shared" si="6"/>
        <v>0</v>
      </c>
      <c r="O160" s="97"/>
      <c r="P160" s="15">
        <f t="shared" si="7"/>
        <v>0</v>
      </c>
      <c r="Q160" s="15">
        <f t="shared" si="7"/>
        <v>0</v>
      </c>
      <c r="R160" s="211"/>
      <c r="S160" s="15">
        <f t="shared" si="8"/>
        <v>0</v>
      </c>
      <c r="T160" s="15">
        <f t="shared" si="8"/>
        <v>0</v>
      </c>
      <c r="U160" s="97"/>
      <c r="V160" s="60"/>
    </row>
    <row r="161" spans="1:22" ht="12.75" x14ac:dyDescent="0.15">
      <c r="A161" s="207">
        <v>4771</v>
      </c>
      <c r="B161" s="208" t="s">
        <v>881</v>
      </c>
      <c r="C161" s="207" t="s">
        <v>290</v>
      </c>
      <c r="D161" s="114">
        <v>646273903</v>
      </c>
      <c r="E161" s="114">
        <v>192109500</v>
      </c>
      <c r="F161" s="194">
        <v>454164403</v>
      </c>
      <c r="G161" s="192"/>
      <c r="H161" s="192"/>
      <c r="I161" s="192"/>
      <c r="J161" s="97"/>
      <c r="K161" s="97"/>
      <c r="L161" s="211"/>
      <c r="M161" s="211">
        <f t="shared" si="9"/>
        <v>0</v>
      </c>
      <c r="N161" s="21">
        <f t="shared" si="6"/>
        <v>0</v>
      </c>
      <c r="O161" s="97"/>
      <c r="P161" s="15">
        <f t="shared" si="7"/>
        <v>0</v>
      </c>
      <c r="Q161" s="15">
        <f t="shared" si="7"/>
        <v>0</v>
      </c>
      <c r="R161" s="211"/>
      <c r="S161" s="15">
        <f t="shared" si="8"/>
        <v>0</v>
      </c>
      <c r="T161" s="15">
        <f t="shared" si="8"/>
        <v>0</v>
      </c>
      <c r="U161" s="97"/>
      <c r="V161" s="60"/>
    </row>
    <row r="162" spans="1:22" ht="38.25" x14ac:dyDescent="0.15">
      <c r="A162" s="207">
        <v>4772</v>
      </c>
      <c r="B162" s="208" t="s">
        <v>882</v>
      </c>
      <c r="C162" s="207" t="s">
        <v>215</v>
      </c>
      <c r="D162" s="114">
        <v>271936012.10000002</v>
      </c>
      <c r="E162" s="114">
        <v>113206845.09999999</v>
      </c>
      <c r="F162" s="194">
        <v>158729167</v>
      </c>
      <c r="G162" s="189">
        <f>G170+G173+G176</f>
        <v>129500</v>
      </c>
      <c r="H162" s="189">
        <f>H170+H173+H176</f>
        <v>129500</v>
      </c>
      <c r="I162" s="192"/>
      <c r="J162" s="203">
        <f>J170+J173+J176</f>
        <v>135975</v>
      </c>
      <c r="K162" s="203">
        <f>K170+K173+K176</f>
        <v>135975</v>
      </c>
      <c r="L162" s="211"/>
      <c r="M162" s="211">
        <f t="shared" si="9"/>
        <v>6475</v>
      </c>
      <c r="N162" s="21">
        <f t="shared" si="6"/>
        <v>6475</v>
      </c>
      <c r="O162" s="97"/>
      <c r="P162" s="15">
        <f t="shared" si="7"/>
        <v>142773.75</v>
      </c>
      <c r="Q162" s="15">
        <f t="shared" si="7"/>
        <v>142773.75</v>
      </c>
      <c r="R162" s="211"/>
      <c r="S162" s="15">
        <f t="shared" si="8"/>
        <v>149912.4375</v>
      </c>
      <c r="T162" s="15">
        <f t="shared" si="8"/>
        <v>149912.4375</v>
      </c>
      <c r="U162" s="97"/>
      <c r="V162" s="60"/>
    </row>
    <row r="163" spans="1:22" ht="38.25" x14ac:dyDescent="0.15">
      <c r="A163" s="207">
        <v>5000</v>
      </c>
      <c r="B163" s="208" t="s">
        <v>883</v>
      </c>
      <c r="C163" s="207" t="s">
        <v>215</v>
      </c>
      <c r="D163" s="75"/>
      <c r="E163" s="75"/>
      <c r="F163" s="125"/>
      <c r="G163" s="192"/>
      <c r="H163" s="192"/>
      <c r="I163" s="192"/>
      <c r="J163" s="97"/>
      <c r="K163" s="97"/>
      <c r="L163" s="211"/>
      <c r="M163" s="211">
        <f t="shared" si="9"/>
        <v>0</v>
      </c>
      <c r="N163" s="21">
        <f t="shared" si="6"/>
        <v>0</v>
      </c>
      <c r="O163" s="97"/>
      <c r="P163" s="15">
        <f t="shared" si="7"/>
        <v>0</v>
      </c>
      <c r="Q163" s="15">
        <f t="shared" si="7"/>
        <v>0</v>
      </c>
      <c r="R163" s="211"/>
      <c r="S163" s="15">
        <f t="shared" si="8"/>
        <v>0</v>
      </c>
      <c r="T163" s="15">
        <f t="shared" si="8"/>
        <v>0</v>
      </c>
      <c r="U163" s="97"/>
      <c r="V163" s="60"/>
    </row>
    <row r="164" spans="1:22" ht="12.75" x14ac:dyDescent="0.15">
      <c r="A164" s="207"/>
      <c r="B164" s="208" t="s">
        <v>767</v>
      </c>
      <c r="C164" s="207"/>
      <c r="D164" s="114">
        <v>159770290</v>
      </c>
      <c r="E164" s="114">
        <v>28000000</v>
      </c>
      <c r="F164" s="194">
        <v>131770290</v>
      </c>
      <c r="G164" s="192"/>
      <c r="H164" s="192"/>
      <c r="I164" s="192"/>
      <c r="J164" s="97"/>
      <c r="K164" s="97"/>
      <c r="L164" s="211"/>
      <c r="M164" s="211">
        <f t="shared" si="9"/>
        <v>0</v>
      </c>
      <c r="N164" s="21">
        <f t="shared" si="6"/>
        <v>0</v>
      </c>
      <c r="O164" s="97"/>
      <c r="P164" s="15">
        <f t="shared" si="7"/>
        <v>0</v>
      </c>
      <c r="Q164" s="15">
        <f t="shared" si="7"/>
        <v>0</v>
      </c>
      <c r="R164" s="211"/>
      <c r="S164" s="15">
        <f t="shared" si="8"/>
        <v>0</v>
      </c>
      <c r="T164" s="15">
        <f t="shared" si="8"/>
        <v>0</v>
      </c>
      <c r="U164" s="97"/>
      <c r="V164" s="60"/>
    </row>
    <row r="165" spans="1:22" ht="25.5" x14ac:dyDescent="0.15">
      <c r="A165" s="207">
        <v>5100</v>
      </c>
      <c r="B165" s="208" t="s">
        <v>884</v>
      </c>
      <c r="C165" s="207" t="s">
        <v>215</v>
      </c>
      <c r="D165" s="75"/>
      <c r="E165" s="75"/>
      <c r="F165" s="125"/>
      <c r="G165" s="192"/>
      <c r="H165" s="192"/>
      <c r="I165" s="192"/>
      <c r="J165" s="97"/>
      <c r="K165" s="97"/>
      <c r="L165" s="211"/>
      <c r="M165" s="211">
        <f t="shared" si="9"/>
        <v>0</v>
      </c>
      <c r="N165" s="21">
        <f t="shared" si="6"/>
        <v>0</v>
      </c>
      <c r="O165" s="97"/>
      <c r="P165" s="15">
        <f t="shared" si="7"/>
        <v>0</v>
      </c>
      <c r="Q165" s="15">
        <f t="shared" si="7"/>
        <v>0</v>
      </c>
      <c r="R165" s="211"/>
      <c r="S165" s="15">
        <f t="shared" si="8"/>
        <v>0</v>
      </c>
      <c r="T165" s="15">
        <f t="shared" si="8"/>
        <v>0</v>
      </c>
      <c r="U165" s="97"/>
      <c r="V165" s="60"/>
    </row>
    <row r="166" spans="1:22" ht="12.75" x14ac:dyDescent="0.15">
      <c r="A166" s="207"/>
      <c r="B166" s="208" t="s">
        <v>767</v>
      </c>
      <c r="C166" s="207"/>
      <c r="D166" s="114">
        <v>159770290</v>
      </c>
      <c r="E166" s="114">
        <v>28000000</v>
      </c>
      <c r="F166" s="194">
        <v>131770290</v>
      </c>
      <c r="G166" s="192"/>
      <c r="H166" s="192"/>
      <c r="I166" s="192"/>
      <c r="J166" s="97"/>
      <c r="K166" s="97"/>
      <c r="L166" s="211"/>
      <c r="M166" s="211">
        <f t="shared" si="9"/>
        <v>0</v>
      </c>
      <c r="N166" s="21">
        <f t="shared" si="6"/>
        <v>0</v>
      </c>
      <c r="O166" s="97"/>
      <c r="P166" s="15">
        <f t="shared" si="7"/>
        <v>0</v>
      </c>
      <c r="Q166" s="15">
        <f t="shared" si="7"/>
        <v>0</v>
      </c>
      <c r="R166" s="211"/>
      <c r="S166" s="15">
        <f t="shared" si="8"/>
        <v>0</v>
      </c>
      <c r="T166" s="15">
        <f t="shared" si="8"/>
        <v>0</v>
      </c>
      <c r="U166" s="97"/>
      <c r="V166" s="60"/>
    </row>
    <row r="167" spans="1:22" ht="25.5" x14ac:dyDescent="0.15">
      <c r="A167" s="207">
        <v>5110</v>
      </c>
      <c r="B167" s="208" t="s">
        <v>885</v>
      </c>
      <c r="C167" s="207" t="s">
        <v>215</v>
      </c>
      <c r="D167" s="114">
        <v>0</v>
      </c>
      <c r="E167" s="114">
        <v>0</v>
      </c>
      <c r="F167" s="194">
        <v>0</v>
      </c>
      <c r="G167" s="192"/>
      <c r="H167" s="192"/>
      <c r="I167" s="192"/>
      <c r="J167" s="97"/>
      <c r="K167" s="97"/>
      <c r="L167" s="211"/>
      <c r="M167" s="211">
        <f t="shared" si="9"/>
        <v>0</v>
      </c>
      <c r="N167" s="21">
        <f t="shared" si="6"/>
        <v>0</v>
      </c>
      <c r="O167" s="97"/>
      <c r="P167" s="15">
        <f t="shared" si="7"/>
        <v>0</v>
      </c>
      <c r="Q167" s="15">
        <f t="shared" si="7"/>
        <v>0</v>
      </c>
      <c r="R167" s="211"/>
      <c r="S167" s="15">
        <f t="shared" si="8"/>
        <v>0</v>
      </c>
      <c r="T167" s="15">
        <f t="shared" si="8"/>
        <v>0</v>
      </c>
      <c r="U167" s="97"/>
      <c r="V167" s="60"/>
    </row>
    <row r="168" spans="1:22" ht="12.75" x14ac:dyDescent="0.15">
      <c r="A168" s="207"/>
      <c r="B168" s="208" t="s">
        <v>462</v>
      </c>
      <c r="C168" s="207"/>
      <c r="D168" s="75"/>
      <c r="E168" s="75"/>
      <c r="F168" s="125"/>
      <c r="G168" s="192"/>
      <c r="H168" s="192"/>
      <c r="I168" s="192"/>
      <c r="J168" s="97"/>
      <c r="K168" s="97"/>
      <c r="L168" s="211"/>
      <c r="M168" s="211">
        <f t="shared" si="9"/>
        <v>0</v>
      </c>
      <c r="N168" s="21">
        <f t="shared" si="6"/>
        <v>0</v>
      </c>
      <c r="O168" s="97"/>
      <c r="P168" s="15">
        <f t="shared" si="7"/>
        <v>0</v>
      </c>
      <c r="Q168" s="15">
        <f t="shared" si="7"/>
        <v>0</v>
      </c>
      <c r="R168" s="211"/>
      <c r="S168" s="15">
        <f t="shared" si="8"/>
        <v>0</v>
      </c>
      <c r="T168" s="15">
        <f t="shared" si="8"/>
        <v>0</v>
      </c>
      <c r="U168" s="97"/>
      <c r="V168" s="60"/>
    </row>
    <row r="169" spans="1:22" ht="12.75" x14ac:dyDescent="0.15">
      <c r="A169" s="207">
        <v>5111</v>
      </c>
      <c r="B169" s="208" t="s">
        <v>886</v>
      </c>
      <c r="C169" s="207" t="s">
        <v>964</v>
      </c>
      <c r="D169" s="114">
        <v>0</v>
      </c>
      <c r="E169" s="114">
        <v>0</v>
      </c>
      <c r="F169" s="194">
        <v>0</v>
      </c>
      <c r="G169" s="192"/>
      <c r="H169" s="192"/>
      <c r="I169" s="192"/>
      <c r="J169" s="97"/>
      <c r="K169" s="97"/>
      <c r="L169" s="211"/>
      <c r="M169" s="211">
        <f t="shared" si="9"/>
        <v>0</v>
      </c>
      <c r="N169" s="21">
        <f t="shared" si="6"/>
        <v>0</v>
      </c>
      <c r="O169" s="97"/>
      <c r="P169" s="15">
        <f t="shared" si="7"/>
        <v>0</v>
      </c>
      <c r="Q169" s="15">
        <f t="shared" si="7"/>
        <v>0</v>
      </c>
      <c r="R169" s="211"/>
      <c r="S169" s="15">
        <f t="shared" si="8"/>
        <v>0</v>
      </c>
      <c r="T169" s="15">
        <f t="shared" si="8"/>
        <v>0</v>
      </c>
      <c r="U169" s="97"/>
      <c r="V169" s="60"/>
    </row>
    <row r="170" spans="1:22" ht="12.75" x14ac:dyDescent="0.15">
      <c r="A170" s="207">
        <v>5112</v>
      </c>
      <c r="B170" s="208" t="s">
        <v>887</v>
      </c>
      <c r="C170" s="207" t="s">
        <v>291</v>
      </c>
      <c r="D170" s="114">
        <v>22873792</v>
      </c>
      <c r="E170" s="114">
        <v>20673792</v>
      </c>
      <c r="F170" s="194">
        <v>2200000</v>
      </c>
      <c r="G170" s="190">
        <f>G172</f>
        <v>22600</v>
      </c>
      <c r="H170" s="190">
        <f>H172</f>
        <v>22600</v>
      </c>
      <c r="I170" s="192"/>
      <c r="J170" s="202">
        <f>J172</f>
        <v>23730</v>
      </c>
      <c r="K170" s="202">
        <f>K172</f>
        <v>23730</v>
      </c>
      <c r="L170" s="211"/>
      <c r="M170" s="211">
        <f t="shared" si="9"/>
        <v>1130</v>
      </c>
      <c r="N170" s="21">
        <f t="shared" si="6"/>
        <v>1130</v>
      </c>
      <c r="O170" s="97"/>
      <c r="P170" s="15">
        <f t="shared" si="7"/>
        <v>24916.5</v>
      </c>
      <c r="Q170" s="15">
        <f t="shared" si="7"/>
        <v>24916.5</v>
      </c>
      <c r="R170" s="211"/>
      <c r="S170" s="15">
        <f t="shared" si="8"/>
        <v>26162.325000000001</v>
      </c>
      <c r="T170" s="15">
        <f t="shared" si="8"/>
        <v>26162.325000000001</v>
      </c>
      <c r="U170" s="97"/>
      <c r="V170" s="60"/>
    </row>
    <row r="171" spans="1:22" ht="25.5" x14ac:dyDescent="0.15">
      <c r="A171" s="207">
        <v>5113</v>
      </c>
      <c r="B171" s="208" t="s">
        <v>888</v>
      </c>
      <c r="C171" s="207" t="s">
        <v>293</v>
      </c>
      <c r="D171" s="75"/>
      <c r="E171" s="75"/>
      <c r="F171" s="125"/>
      <c r="G171" s="192"/>
      <c r="H171" s="192"/>
      <c r="I171" s="192"/>
      <c r="J171" s="97"/>
      <c r="K171" s="97"/>
      <c r="L171" s="211"/>
      <c r="M171" s="211">
        <f t="shared" si="9"/>
        <v>0</v>
      </c>
      <c r="N171" s="21">
        <f t="shared" si="6"/>
        <v>0</v>
      </c>
      <c r="O171" s="97"/>
      <c r="P171" s="15">
        <f t="shared" si="7"/>
        <v>0</v>
      </c>
      <c r="Q171" s="15">
        <f t="shared" si="7"/>
        <v>0</v>
      </c>
      <c r="R171" s="211"/>
      <c r="S171" s="15">
        <f t="shared" si="8"/>
        <v>0</v>
      </c>
      <c r="T171" s="15">
        <f t="shared" si="8"/>
        <v>0</v>
      </c>
      <c r="U171" s="97"/>
      <c r="V171" s="60"/>
    </row>
    <row r="172" spans="1:22" ht="25.5" x14ac:dyDescent="0.15">
      <c r="A172" s="207">
        <v>5120</v>
      </c>
      <c r="B172" s="208" t="s">
        <v>889</v>
      </c>
      <c r="C172" s="207" t="s">
        <v>215</v>
      </c>
      <c r="D172" s="114">
        <v>22873792</v>
      </c>
      <c r="E172" s="114">
        <v>20673792</v>
      </c>
      <c r="F172" s="194">
        <v>2200000</v>
      </c>
      <c r="G172" s="192">
        <v>22600</v>
      </c>
      <c r="H172" s="192">
        <v>22600</v>
      </c>
      <c r="I172" s="192"/>
      <c r="J172" s="97">
        <f>G172+G172*5%</f>
        <v>23730</v>
      </c>
      <c r="K172" s="97">
        <f>H172+H172*5%</f>
        <v>23730</v>
      </c>
      <c r="L172" s="211"/>
      <c r="M172" s="211">
        <f t="shared" si="9"/>
        <v>1130</v>
      </c>
      <c r="N172" s="21">
        <f t="shared" si="6"/>
        <v>1130</v>
      </c>
      <c r="O172" s="97"/>
      <c r="P172" s="15">
        <f t="shared" si="7"/>
        <v>24916.5</v>
      </c>
      <c r="Q172" s="15">
        <f t="shared" si="7"/>
        <v>24916.5</v>
      </c>
      <c r="R172" s="211"/>
      <c r="S172" s="15">
        <f t="shared" si="8"/>
        <v>26162.325000000001</v>
      </c>
      <c r="T172" s="15">
        <f t="shared" si="8"/>
        <v>26162.325000000001</v>
      </c>
      <c r="U172" s="97"/>
      <c r="V172" s="60"/>
    </row>
    <row r="173" spans="1:22" ht="12.75" x14ac:dyDescent="0.15">
      <c r="A173" s="207"/>
      <c r="B173" s="208" t="s">
        <v>462</v>
      </c>
      <c r="C173" s="207"/>
      <c r="D173" s="114">
        <v>89291930.099999994</v>
      </c>
      <c r="E173" s="114">
        <v>64533053.100000001</v>
      </c>
      <c r="F173" s="194">
        <v>24758877</v>
      </c>
      <c r="G173" s="190">
        <f>G175</f>
        <v>71900</v>
      </c>
      <c r="H173" s="190">
        <f>H175</f>
        <v>71900</v>
      </c>
      <c r="I173" s="192"/>
      <c r="J173" s="202">
        <f>J175</f>
        <v>75495</v>
      </c>
      <c r="K173" s="202">
        <f>K175</f>
        <v>75495</v>
      </c>
      <c r="L173" s="211"/>
      <c r="M173" s="211">
        <f t="shared" si="9"/>
        <v>3595</v>
      </c>
      <c r="N173" s="21">
        <f t="shared" si="6"/>
        <v>3595</v>
      </c>
      <c r="O173" s="97"/>
      <c r="P173" s="15">
        <f t="shared" si="7"/>
        <v>79269.75</v>
      </c>
      <c r="Q173" s="15">
        <f t="shared" si="7"/>
        <v>79269.75</v>
      </c>
      <c r="R173" s="211"/>
      <c r="S173" s="15">
        <f t="shared" si="8"/>
        <v>83233.237500000003</v>
      </c>
      <c r="T173" s="15">
        <f t="shared" si="8"/>
        <v>83233.237500000003</v>
      </c>
      <c r="U173" s="97"/>
      <c r="V173" s="60"/>
    </row>
    <row r="174" spans="1:22" ht="12.75" x14ac:dyDescent="0.15">
      <c r="A174" s="207">
        <v>5121</v>
      </c>
      <c r="B174" s="208" t="s">
        <v>890</v>
      </c>
      <c r="C174" s="207" t="s">
        <v>295</v>
      </c>
      <c r="D174" s="75"/>
      <c r="E174" s="75"/>
      <c r="F174" s="125"/>
      <c r="G174" s="192"/>
      <c r="H174" s="192"/>
      <c r="I174" s="192"/>
      <c r="J174" s="97"/>
      <c r="K174" s="97"/>
      <c r="L174" s="211"/>
      <c r="M174" s="211">
        <f t="shared" si="9"/>
        <v>0</v>
      </c>
      <c r="N174" s="21">
        <f t="shared" ref="N174:N237" si="10">K174-H174</f>
        <v>0</v>
      </c>
      <c r="O174" s="97"/>
      <c r="P174" s="15">
        <f t="shared" si="7"/>
        <v>0</v>
      </c>
      <c r="Q174" s="15">
        <f t="shared" si="7"/>
        <v>0</v>
      </c>
      <c r="R174" s="211"/>
      <c r="S174" s="15">
        <f t="shared" si="8"/>
        <v>0</v>
      </c>
      <c r="T174" s="15">
        <f t="shared" si="8"/>
        <v>0</v>
      </c>
      <c r="U174" s="97"/>
      <c r="V174" s="60"/>
    </row>
    <row r="175" spans="1:22" ht="12.75" x14ac:dyDescent="0.15">
      <c r="A175" s="207">
        <v>5122</v>
      </c>
      <c r="B175" s="208" t="s">
        <v>891</v>
      </c>
      <c r="C175" s="207" t="s">
        <v>297</v>
      </c>
      <c r="D175" s="114">
        <v>89291930.099999994</v>
      </c>
      <c r="E175" s="114">
        <v>64533053.100000001</v>
      </c>
      <c r="F175" s="194">
        <v>24758877</v>
      </c>
      <c r="G175" s="192">
        <v>71900</v>
      </c>
      <c r="H175" s="192">
        <v>71900</v>
      </c>
      <c r="I175" s="192"/>
      <c r="J175" s="97">
        <f>G175+G175*5%</f>
        <v>75495</v>
      </c>
      <c r="K175" s="97">
        <f>H175+H175*5%</f>
        <v>75495</v>
      </c>
      <c r="L175" s="211"/>
      <c r="M175" s="211">
        <f t="shared" si="9"/>
        <v>3595</v>
      </c>
      <c r="N175" s="21">
        <f t="shared" si="10"/>
        <v>3595</v>
      </c>
      <c r="O175" s="97"/>
      <c r="P175" s="15">
        <f t="shared" si="7"/>
        <v>79269.75</v>
      </c>
      <c r="Q175" s="15">
        <f t="shared" si="7"/>
        <v>79269.75</v>
      </c>
      <c r="R175" s="211"/>
      <c r="S175" s="15">
        <f t="shared" si="8"/>
        <v>83233.237500000003</v>
      </c>
      <c r="T175" s="15">
        <f t="shared" si="8"/>
        <v>83233.237500000003</v>
      </c>
      <c r="U175" s="97"/>
      <c r="V175" s="60"/>
    </row>
    <row r="176" spans="1:22" ht="12.75" x14ac:dyDescent="0.15">
      <c r="A176" s="207">
        <v>5123</v>
      </c>
      <c r="B176" s="208" t="s">
        <v>892</v>
      </c>
      <c r="C176" s="207" t="s">
        <v>300</v>
      </c>
      <c r="D176" s="114">
        <v>0</v>
      </c>
      <c r="E176" s="114">
        <v>0</v>
      </c>
      <c r="F176" s="194">
        <v>0</v>
      </c>
      <c r="G176" s="190">
        <f>G178</f>
        <v>35000</v>
      </c>
      <c r="H176" s="190">
        <f>H178</f>
        <v>35000</v>
      </c>
      <c r="I176" s="192"/>
      <c r="J176" s="203">
        <f>J178</f>
        <v>36750</v>
      </c>
      <c r="K176" s="203">
        <f>K178</f>
        <v>36750</v>
      </c>
      <c r="L176" s="211"/>
      <c r="M176" s="211">
        <f t="shared" si="9"/>
        <v>1750</v>
      </c>
      <c r="N176" s="21">
        <f t="shared" si="10"/>
        <v>1750</v>
      </c>
      <c r="O176" s="97"/>
      <c r="P176" s="15">
        <f t="shared" si="7"/>
        <v>38587.5</v>
      </c>
      <c r="Q176" s="15">
        <f t="shared" si="7"/>
        <v>38587.5</v>
      </c>
      <c r="R176" s="211"/>
      <c r="S176" s="15">
        <f t="shared" si="8"/>
        <v>40516.875</v>
      </c>
      <c r="T176" s="15">
        <f t="shared" si="8"/>
        <v>40516.875</v>
      </c>
      <c r="U176" s="97"/>
      <c r="V176" s="60"/>
    </row>
    <row r="177" spans="1:22" ht="25.5" x14ac:dyDescent="0.15">
      <c r="A177" s="207">
        <v>5130</v>
      </c>
      <c r="B177" s="208" t="s">
        <v>893</v>
      </c>
      <c r="C177" s="207" t="s">
        <v>215</v>
      </c>
      <c r="D177" s="75"/>
      <c r="E177" s="75"/>
      <c r="F177" s="125"/>
      <c r="G177" s="192"/>
      <c r="H177" s="192"/>
      <c r="I177" s="192"/>
      <c r="J177" s="97"/>
      <c r="K177" s="97"/>
      <c r="L177" s="211"/>
      <c r="M177" s="211">
        <f t="shared" si="9"/>
        <v>0</v>
      </c>
      <c r="N177" s="21">
        <f t="shared" si="10"/>
        <v>0</v>
      </c>
      <c r="O177" s="97"/>
      <c r="P177" s="15">
        <f t="shared" si="7"/>
        <v>0</v>
      </c>
      <c r="Q177" s="15">
        <f t="shared" si="7"/>
        <v>0</v>
      </c>
      <c r="R177" s="211"/>
      <c r="S177" s="15">
        <f t="shared" si="8"/>
        <v>0</v>
      </c>
      <c r="T177" s="15">
        <f t="shared" si="8"/>
        <v>0</v>
      </c>
      <c r="U177" s="97"/>
      <c r="V177" s="60"/>
    </row>
    <row r="178" spans="1:22" ht="12.75" x14ac:dyDescent="0.15">
      <c r="A178" s="207"/>
      <c r="B178" s="208" t="s">
        <v>462</v>
      </c>
      <c r="C178" s="207"/>
      <c r="D178" s="114">
        <v>0</v>
      </c>
      <c r="E178" s="114">
        <v>0</v>
      </c>
      <c r="F178" s="194">
        <v>0</v>
      </c>
      <c r="G178" s="192">
        <v>35000</v>
      </c>
      <c r="H178" s="192">
        <v>35000</v>
      </c>
      <c r="I178" s="192"/>
      <c r="J178" s="97">
        <f>G178+G178*5%</f>
        <v>36750</v>
      </c>
      <c r="K178" s="97">
        <f>H178+H178*5%</f>
        <v>36750</v>
      </c>
      <c r="L178" s="211"/>
      <c r="M178" s="211">
        <f t="shared" si="9"/>
        <v>1750</v>
      </c>
      <c r="N178" s="21">
        <f t="shared" si="10"/>
        <v>1750</v>
      </c>
      <c r="O178" s="97"/>
      <c r="P178" s="15">
        <f t="shared" si="7"/>
        <v>38587.5</v>
      </c>
      <c r="Q178" s="15">
        <f t="shared" si="7"/>
        <v>38587.5</v>
      </c>
      <c r="R178" s="211"/>
      <c r="S178" s="15">
        <f t="shared" si="8"/>
        <v>40516.875</v>
      </c>
      <c r="T178" s="15">
        <f t="shared" si="8"/>
        <v>40516.875</v>
      </c>
      <c r="U178" s="97"/>
      <c r="V178" s="60"/>
    </row>
    <row r="179" spans="1:22" ht="12.75" x14ac:dyDescent="0.15">
      <c r="A179" s="207">
        <v>5131</v>
      </c>
      <c r="B179" s="208" t="s">
        <v>894</v>
      </c>
      <c r="C179" s="207" t="s">
        <v>965</v>
      </c>
      <c r="D179" s="114">
        <v>0</v>
      </c>
      <c r="E179" s="114">
        <v>0</v>
      </c>
      <c r="F179" s="194">
        <v>0</v>
      </c>
      <c r="G179" s="192"/>
      <c r="H179" s="192"/>
      <c r="I179" s="192"/>
      <c r="J179" s="97"/>
      <c r="K179" s="97"/>
      <c r="L179" s="211"/>
      <c r="M179" s="211">
        <f t="shared" si="9"/>
        <v>0</v>
      </c>
      <c r="N179" s="21">
        <f t="shared" si="10"/>
        <v>0</v>
      </c>
      <c r="O179" s="97"/>
      <c r="P179" s="15">
        <f t="shared" si="7"/>
        <v>0</v>
      </c>
      <c r="Q179" s="15">
        <f t="shared" si="7"/>
        <v>0</v>
      </c>
      <c r="R179" s="211"/>
      <c r="S179" s="15">
        <f t="shared" si="8"/>
        <v>0</v>
      </c>
      <c r="T179" s="15">
        <f t="shared" si="8"/>
        <v>0</v>
      </c>
      <c r="U179" s="97"/>
      <c r="V179" s="60"/>
    </row>
    <row r="180" spans="1:22" ht="12.75" x14ac:dyDescent="0.15">
      <c r="A180" s="207">
        <v>5132</v>
      </c>
      <c r="B180" s="208" t="s">
        <v>895</v>
      </c>
      <c r="C180" s="207" t="s">
        <v>301</v>
      </c>
      <c r="D180" s="75"/>
      <c r="E180" s="75"/>
      <c r="F180" s="125"/>
      <c r="G180" s="192"/>
      <c r="H180" s="192"/>
      <c r="I180" s="192"/>
      <c r="J180" s="97"/>
      <c r="K180" s="97"/>
      <c r="L180" s="211"/>
      <c r="M180" s="211">
        <f t="shared" si="9"/>
        <v>0</v>
      </c>
      <c r="N180" s="21">
        <f t="shared" si="10"/>
        <v>0</v>
      </c>
      <c r="O180" s="97"/>
      <c r="P180" s="15">
        <f t="shared" si="7"/>
        <v>0</v>
      </c>
      <c r="Q180" s="15">
        <f t="shared" si="7"/>
        <v>0</v>
      </c>
      <c r="R180" s="211"/>
      <c r="S180" s="15">
        <f t="shared" si="8"/>
        <v>0</v>
      </c>
      <c r="T180" s="15">
        <f t="shared" si="8"/>
        <v>0</v>
      </c>
      <c r="U180" s="97"/>
      <c r="V180" s="60"/>
    </row>
    <row r="181" spans="1:22" ht="12.75" x14ac:dyDescent="0.15">
      <c r="A181" s="207">
        <v>5133</v>
      </c>
      <c r="B181" s="208" t="s">
        <v>896</v>
      </c>
      <c r="C181" s="207" t="s">
        <v>966</v>
      </c>
      <c r="D181" s="114">
        <v>0</v>
      </c>
      <c r="E181" s="114">
        <v>0</v>
      </c>
      <c r="F181" s="194">
        <v>0</v>
      </c>
      <c r="G181" s="192"/>
      <c r="H181" s="192"/>
      <c r="I181" s="192"/>
      <c r="J181" s="97"/>
      <c r="K181" s="97"/>
      <c r="L181" s="211"/>
      <c r="M181" s="211">
        <f t="shared" si="9"/>
        <v>0</v>
      </c>
      <c r="N181" s="21">
        <f t="shared" si="10"/>
        <v>0</v>
      </c>
      <c r="O181" s="97"/>
      <c r="P181" s="15">
        <f t="shared" si="7"/>
        <v>0</v>
      </c>
      <c r="Q181" s="15">
        <f t="shared" si="7"/>
        <v>0</v>
      </c>
      <c r="R181" s="211"/>
      <c r="S181" s="15">
        <f t="shared" si="8"/>
        <v>0</v>
      </c>
      <c r="T181" s="15">
        <f t="shared" si="8"/>
        <v>0</v>
      </c>
      <c r="U181" s="97"/>
      <c r="V181" s="60"/>
    </row>
    <row r="182" spans="1:22" ht="12.75" x14ac:dyDescent="0.15">
      <c r="A182" s="207">
        <v>5134</v>
      </c>
      <c r="B182" s="208" t="s">
        <v>897</v>
      </c>
      <c r="C182" s="207" t="s">
        <v>303</v>
      </c>
      <c r="D182" s="114">
        <v>0</v>
      </c>
      <c r="E182" s="114">
        <v>0</v>
      </c>
      <c r="F182" s="194">
        <v>0</v>
      </c>
      <c r="G182" s="192"/>
      <c r="H182" s="192"/>
      <c r="I182" s="192"/>
      <c r="J182" s="97"/>
      <c r="K182" s="97"/>
      <c r="L182" s="211"/>
      <c r="M182" s="211">
        <f t="shared" si="9"/>
        <v>0</v>
      </c>
      <c r="N182" s="21">
        <f t="shared" si="10"/>
        <v>0</v>
      </c>
      <c r="O182" s="97"/>
      <c r="P182" s="15">
        <f t="shared" si="7"/>
        <v>0</v>
      </c>
      <c r="Q182" s="15">
        <f t="shared" si="7"/>
        <v>0</v>
      </c>
      <c r="R182" s="211"/>
      <c r="S182" s="15">
        <f t="shared" si="8"/>
        <v>0</v>
      </c>
      <c r="T182" s="15">
        <f t="shared" si="8"/>
        <v>0</v>
      </c>
      <c r="U182" s="97"/>
      <c r="V182" s="60"/>
    </row>
    <row r="183" spans="1:22" ht="25.5" x14ac:dyDescent="0.15">
      <c r="A183" s="207">
        <v>5200</v>
      </c>
      <c r="B183" s="208" t="s">
        <v>898</v>
      </c>
      <c r="C183" s="207" t="s">
        <v>215</v>
      </c>
      <c r="D183" s="75"/>
      <c r="E183" s="75"/>
      <c r="F183" s="125"/>
      <c r="G183" s="192"/>
      <c r="H183" s="192"/>
      <c r="I183" s="192"/>
      <c r="J183" s="97"/>
      <c r="K183" s="97"/>
      <c r="L183" s="211"/>
      <c r="M183" s="211">
        <f t="shared" si="9"/>
        <v>0</v>
      </c>
      <c r="N183" s="21">
        <f t="shared" si="10"/>
        <v>0</v>
      </c>
      <c r="O183" s="97"/>
      <c r="P183" s="15">
        <f t="shared" si="7"/>
        <v>0</v>
      </c>
      <c r="Q183" s="15">
        <f t="shared" si="7"/>
        <v>0</v>
      </c>
      <c r="R183" s="211"/>
      <c r="S183" s="15">
        <f t="shared" si="8"/>
        <v>0</v>
      </c>
      <c r="T183" s="15">
        <f t="shared" si="8"/>
        <v>0</v>
      </c>
      <c r="U183" s="97"/>
      <c r="V183" s="60"/>
    </row>
    <row r="184" spans="1:22" ht="12.75" x14ac:dyDescent="0.15">
      <c r="A184" s="207"/>
      <c r="B184" s="208" t="s">
        <v>767</v>
      </c>
      <c r="C184" s="207"/>
      <c r="D184" s="114">
        <v>0</v>
      </c>
      <c r="E184" s="114">
        <v>0</v>
      </c>
      <c r="F184" s="194">
        <v>0</v>
      </c>
      <c r="G184" s="192"/>
      <c r="H184" s="192"/>
      <c r="I184" s="192"/>
      <c r="J184" s="97"/>
      <c r="K184" s="97"/>
      <c r="L184" s="211"/>
      <c r="M184" s="211">
        <f t="shared" si="9"/>
        <v>0</v>
      </c>
      <c r="N184" s="21">
        <f t="shared" si="10"/>
        <v>0</v>
      </c>
      <c r="O184" s="97"/>
      <c r="P184" s="15">
        <f t="shared" si="7"/>
        <v>0</v>
      </c>
      <c r="Q184" s="15">
        <f t="shared" si="7"/>
        <v>0</v>
      </c>
      <c r="R184" s="211"/>
      <c r="S184" s="15">
        <f t="shared" si="8"/>
        <v>0</v>
      </c>
      <c r="T184" s="15">
        <f t="shared" si="8"/>
        <v>0</v>
      </c>
      <c r="U184" s="97"/>
      <c r="V184" s="60"/>
    </row>
    <row r="185" spans="1:22" ht="25.5" x14ac:dyDescent="0.15">
      <c r="A185" s="207">
        <v>5211</v>
      </c>
      <c r="B185" s="208" t="s">
        <v>899</v>
      </c>
      <c r="C185" s="207" t="s">
        <v>967</v>
      </c>
      <c r="D185" s="75"/>
      <c r="E185" s="75"/>
      <c r="F185" s="125"/>
      <c r="G185" s="192"/>
      <c r="H185" s="192"/>
      <c r="I185" s="192"/>
      <c r="J185" s="97"/>
      <c r="K185" s="97"/>
      <c r="L185" s="211"/>
      <c r="M185" s="211">
        <f t="shared" si="9"/>
        <v>0</v>
      </c>
      <c r="N185" s="21">
        <f t="shared" si="10"/>
        <v>0</v>
      </c>
      <c r="O185" s="97"/>
      <c r="P185" s="15">
        <f t="shared" si="7"/>
        <v>0</v>
      </c>
      <c r="Q185" s="15">
        <f t="shared" si="7"/>
        <v>0</v>
      </c>
      <c r="R185" s="211"/>
      <c r="S185" s="15">
        <f t="shared" si="8"/>
        <v>0</v>
      </c>
      <c r="T185" s="15">
        <f t="shared" si="8"/>
        <v>0</v>
      </c>
      <c r="U185" s="97"/>
      <c r="V185" s="60"/>
    </row>
    <row r="186" spans="1:22" ht="12.75" x14ac:dyDescent="0.15">
      <c r="A186" s="207">
        <v>5221</v>
      </c>
      <c r="B186" s="208" t="s">
        <v>900</v>
      </c>
      <c r="C186" s="207" t="s">
        <v>968</v>
      </c>
      <c r="D186" s="114">
        <v>0</v>
      </c>
      <c r="E186" s="114">
        <v>0</v>
      </c>
      <c r="F186" s="194">
        <v>0</v>
      </c>
      <c r="G186" s="192"/>
      <c r="H186" s="192"/>
      <c r="I186" s="192"/>
      <c r="J186" s="97"/>
      <c r="K186" s="97"/>
      <c r="L186" s="211"/>
      <c r="M186" s="211">
        <f t="shared" si="9"/>
        <v>0</v>
      </c>
      <c r="N186" s="21">
        <f t="shared" si="10"/>
        <v>0</v>
      </c>
      <c r="O186" s="97"/>
      <c r="P186" s="15">
        <f t="shared" si="7"/>
        <v>0</v>
      </c>
      <c r="Q186" s="15">
        <f t="shared" si="7"/>
        <v>0</v>
      </c>
      <c r="R186" s="211"/>
      <c r="S186" s="15">
        <f t="shared" si="8"/>
        <v>0</v>
      </c>
      <c r="T186" s="15">
        <f t="shared" si="8"/>
        <v>0</v>
      </c>
      <c r="U186" s="97"/>
      <c r="V186" s="60"/>
    </row>
    <row r="187" spans="1:22" ht="25.5" x14ac:dyDescent="0.15">
      <c r="A187" s="207">
        <v>5231</v>
      </c>
      <c r="B187" s="208" t="s">
        <v>901</v>
      </c>
      <c r="C187" s="207" t="s">
        <v>969</v>
      </c>
      <c r="D187" s="114">
        <v>0</v>
      </c>
      <c r="E187" s="114">
        <v>0</v>
      </c>
      <c r="F187" s="194">
        <v>0</v>
      </c>
      <c r="G187" s="192"/>
      <c r="H187" s="192"/>
      <c r="I187" s="192"/>
      <c r="J187" s="97"/>
      <c r="K187" s="97"/>
      <c r="L187" s="211"/>
      <c r="M187" s="211">
        <f t="shared" si="9"/>
        <v>0</v>
      </c>
      <c r="N187" s="21">
        <f t="shared" si="10"/>
        <v>0</v>
      </c>
      <c r="O187" s="97"/>
      <c r="P187" s="15">
        <f t="shared" si="7"/>
        <v>0</v>
      </c>
      <c r="Q187" s="15">
        <f t="shared" si="7"/>
        <v>0</v>
      </c>
      <c r="R187" s="211"/>
      <c r="S187" s="15">
        <f t="shared" si="8"/>
        <v>0</v>
      </c>
      <c r="T187" s="15">
        <f t="shared" si="8"/>
        <v>0</v>
      </c>
      <c r="U187" s="97"/>
      <c r="V187" s="60"/>
    </row>
    <row r="188" spans="1:22" ht="12.75" x14ac:dyDescent="0.15">
      <c r="A188" s="207">
        <v>5241</v>
      </c>
      <c r="B188" s="208" t="s">
        <v>902</v>
      </c>
      <c r="C188" s="207" t="s">
        <v>970</v>
      </c>
      <c r="D188" s="114">
        <v>0</v>
      </c>
      <c r="E188" s="114">
        <v>0</v>
      </c>
      <c r="F188" s="194">
        <v>0</v>
      </c>
      <c r="G188" s="192"/>
      <c r="H188" s="192"/>
      <c r="I188" s="192"/>
      <c r="J188" s="97"/>
      <c r="K188" s="97"/>
      <c r="L188" s="211"/>
      <c r="M188" s="211">
        <f t="shared" si="9"/>
        <v>0</v>
      </c>
      <c r="N188" s="21">
        <f t="shared" si="10"/>
        <v>0</v>
      </c>
      <c r="O188" s="97"/>
      <c r="P188" s="15">
        <f t="shared" si="7"/>
        <v>0</v>
      </c>
      <c r="Q188" s="15">
        <f t="shared" si="7"/>
        <v>0</v>
      </c>
      <c r="R188" s="211"/>
      <c r="S188" s="15">
        <f t="shared" si="8"/>
        <v>0</v>
      </c>
      <c r="T188" s="15">
        <f t="shared" si="8"/>
        <v>0</v>
      </c>
      <c r="U188" s="97"/>
      <c r="V188" s="60"/>
    </row>
    <row r="189" spans="1:22" ht="12.75" x14ac:dyDescent="0.15">
      <c r="A189" s="207">
        <v>5300</v>
      </c>
      <c r="B189" s="208" t="s">
        <v>903</v>
      </c>
      <c r="C189" s="207" t="s">
        <v>215</v>
      </c>
      <c r="D189" s="114">
        <v>0</v>
      </c>
      <c r="E189" s="114">
        <v>0</v>
      </c>
      <c r="F189" s="194">
        <v>0</v>
      </c>
      <c r="G189" s="192"/>
      <c r="H189" s="192"/>
      <c r="I189" s="192"/>
      <c r="J189" s="97"/>
      <c r="K189" s="97"/>
      <c r="L189" s="211"/>
      <c r="M189" s="211">
        <f t="shared" si="9"/>
        <v>0</v>
      </c>
      <c r="N189" s="21">
        <f t="shared" si="10"/>
        <v>0</v>
      </c>
      <c r="O189" s="97"/>
      <c r="P189" s="15">
        <f t="shared" si="7"/>
        <v>0</v>
      </c>
      <c r="Q189" s="15">
        <f t="shared" si="7"/>
        <v>0</v>
      </c>
      <c r="R189" s="211"/>
      <c r="S189" s="15">
        <f t="shared" si="8"/>
        <v>0</v>
      </c>
      <c r="T189" s="15">
        <f t="shared" si="8"/>
        <v>0</v>
      </c>
      <c r="U189" s="97"/>
      <c r="V189" s="60"/>
    </row>
    <row r="190" spans="1:22" ht="12.75" x14ac:dyDescent="0.15">
      <c r="A190" s="207"/>
      <c r="B190" s="208" t="s">
        <v>767</v>
      </c>
      <c r="C190" s="207"/>
      <c r="D190" s="75"/>
      <c r="E190" s="75"/>
      <c r="F190" s="125"/>
      <c r="G190" s="192"/>
      <c r="H190" s="192"/>
      <c r="I190" s="192"/>
      <c r="J190" s="97"/>
      <c r="K190" s="97"/>
      <c r="L190" s="211"/>
      <c r="M190" s="211">
        <f t="shared" si="9"/>
        <v>0</v>
      </c>
      <c r="N190" s="21">
        <f t="shared" si="10"/>
        <v>0</v>
      </c>
      <c r="O190" s="97"/>
      <c r="P190" s="15">
        <f t="shared" si="7"/>
        <v>0</v>
      </c>
      <c r="Q190" s="15">
        <f t="shared" si="7"/>
        <v>0</v>
      </c>
      <c r="R190" s="211"/>
      <c r="S190" s="15">
        <f t="shared" si="8"/>
        <v>0</v>
      </c>
      <c r="T190" s="15">
        <f t="shared" si="8"/>
        <v>0</v>
      </c>
      <c r="U190" s="97"/>
      <c r="V190" s="60"/>
    </row>
    <row r="191" spans="1:22" ht="12.75" x14ac:dyDescent="0.15">
      <c r="A191" s="207">
        <v>5311</v>
      </c>
      <c r="B191" s="208" t="s">
        <v>904</v>
      </c>
      <c r="C191" s="207" t="s">
        <v>971</v>
      </c>
      <c r="D191" s="114">
        <v>0</v>
      </c>
      <c r="E191" s="114">
        <v>0</v>
      </c>
      <c r="F191" s="194">
        <v>0</v>
      </c>
      <c r="G191" s="192"/>
      <c r="H191" s="192"/>
      <c r="I191" s="192"/>
      <c r="J191" s="97"/>
      <c r="K191" s="97"/>
      <c r="L191" s="211"/>
      <c r="M191" s="211">
        <f t="shared" si="9"/>
        <v>0</v>
      </c>
      <c r="N191" s="21">
        <f t="shared" si="10"/>
        <v>0</v>
      </c>
      <c r="O191" s="97"/>
      <c r="P191" s="15">
        <f t="shared" si="7"/>
        <v>0</v>
      </c>
      <c r="Q191" s="15">
        <f t="shared" si="7"/>
        <v>0</v>
      </c>
      <c r="R191" s="211"/>
      <c r="S191" s="15">
        <f t="shared" si="8"/>
        <v>0</v>
      </c>
      <c r="T191" s="15">
        <f t="shared" si="8"/>
        <v>0</v>
      </c>
      <c r="U191" s="97"/>
      <c r="V191" s="60"/>
    </row>
    <row r="192" spans="1:22" ht="25.5" x14ac:dyDescent="0.15">
      <c r="A192" s="207">
        <v>5400</v>
      </c>
      <c r="B192" s="208" t="s">
        <v>905</v>
      </c>
      <c r="C192" s="207" t="s">
        <v>215</v>
      </c>
      <c r="D192" s="114">
        <v>0</v>
      </c>
      <c r="E192" s="114">
        <v>0</v>
      </c>
      <c r="F192" s="194">
        <v>0</v>
      </c>
      <c r="G192" s="192"/>
      <c r="H192" s="192"/>
      <c r="I192" s="192"/>
      <c r="J192" s="97"/>
      <c r="K192" s="97"/>
      <c r="L192" s="211"/>
      <c r="M192" s="211">
        <f t="shared" si="9"/>
        <v>0</v>
      </c>
      <c r="N192" s="21">
        <f t="shared" si="10"/>
        <v>0</v>
      </c>
      <c r="O192" s="97"/>
      <c r="P192" s="15">
        <f t="shared" si="7"/>
        <v>0</v>
      </c>
      <c r="Q192" s="15">
        <f t="shared" si="7"/>
        <v>0</v>
      </c>
      <c r="R192" s="211"/>
      <c r="S192" s="15">
        <f t="shared" si="8"/>
        <v>0</v>
      </c>
      <c r="T192" s="15">
        <f t="shared" si="8"/>
        <v>0</v>
      </c>
      <c r="U192" s="97"/>
      <c r="V192" s="60"/>
    </row>
    <row r="193" spans="1:22" ht="12.75" x14ac:dyDescent="0.15">
      <c r="A193" s="207"/>
      <c r="B193" s="208" t="s">
        <v>767</v>
      </c>
      <c r="C193" s="207"/>
      <c r="D193" s="114">
        <v>0</v>
      </c>
      <c r="E193" s="114">
        <v>0</v>
      </c>
      <c r="F193" s="194">
        <v>0</v>
      </c>
      <c r="G193" s="192"/>
      <c r="H193" s="192"/>
      <c r="I193" s="192"/>
      <c r="J193" s="97"/>
      <c r="K193" s="97"/>
      <c r="L193" s="211"/>
      <c r="M193" s="211">
        <f t="shared" si="9"/>
        <v>0</v>
      </c>
      <c r="N193" s="21">
        <f t="shared" si="10"/>
        <v>0</v>
      </c>
      <c r="O193" s="97"/>
      <c r="P193" s="15">
        <f t="shared" si="7"/>
        <v>0</v>
      </c>
      <c r="Q193" s="15">
        <f t="shared" si="7"/>
        <v>0</v>
      </c>
      <c r="R193" s="211"/>
      <c r="S193" s="15">
        <f t="shared" si="8"/>
        <v>0</v>
      </c>
      <c r="T193" s="15">
        <f t="shared" si="8"/>
        <v>0</v>
      </c>
      <c r="U193" s="97"/>
      <c r="V193" s="60"/>
    </row>
    <row r="194" spans="1:22" ht="12.75" x14ac:dyDescent="0.15">
      <c r="A194" s="207">
        <v>5411</v>
      </c>
      <c r="B194" s="208" t="s">
        <v>906</v>
      </c>
      <c r="C194" s="207" t="s">
        <v>972</v>
      </c>
      <c r="D194" s="114">
        <v>0</v>
      </c>
      <c r="E194" s="114">
        <v>0</v>
      </c>
      <c r="F194" s="194">
        <v>0</v>
      </c>
      <c r="G194" s="192"/>
      <c r="H194" s="192"/>
      <c r="I194" s="192"/>
      <c r="J194" s="97"/>
      <c r="K194" s="97"/>
      <c r="L194" s="211"/>
      <c r="M194" s="211">
        <f t="shared" si="9"/>
        <v>0</v>
      </c>
      <c r="N194" s="21">
        <f t="shared" si="10"/>
        <v>0</v>
      </c>
      <c r="O194" s="97"/>
      <c r="P194" s="15">
        <f t="shared" si="7"/>
        <v>0</v>
      </c>
      <c r="Q194" s="15">
        <f t="shared" si="7"/>
        <v>0</v>
      </c>
      <c r="R194" s="211"/>
      <c r="S194" s="15">
        <f t="shared" si="8"/>
        <v>0</v>
      </c>
      <c r="T194" s="15">
        <f t="shared" si="8"/>
        <v>0</v>
      </c>
      <c r="U194" s="97"/>
      <c r="V194" s="60"/>
    </row>
    <row r="195" spans="1:22" ht="12.75" x14ac:dyDescent="0.15">
      <c r="A195" s="207">
        <v>5421</v>
      </c>
      <c r="B195" s="208" t="s">
        <v>907</v>
      </c>
      <c r="C195" s="207" t="s">
        <v>973</v>
      </c>
      <c r="D195" s="114">
        <v>0</v>
      </c>
      <c r="E195" s="114">
        <v>0</v>
      </c>
      <c r="F195" s="194">
        <v>0</v>
      </c>
      <c r="G195" s="192"/>
      <c r="H195" s="192"/>
      <c r="I195" s="192"/>
      <c r="J195" s="97"/>
      <c r="K195" s="97"/>
      <c r="L195" s="211"/>
      <c r="M195" s="211">
        <f t="shared" si="9"/>
        <v>0</v>
      </c>
      <c r="N195" s="21">
        <f t="shared" si="10"/>
        <v>0</v>
      </c>
      <c r="O195" s="97"/>
      <c r="P195" s="15">
        <f t="shared" si="7"/>
        <v>0</v>
      </c>
      <c r="Q195" s="15">
        <f t="shared" si="7"/>
        <v>0</v>
      </c>
      <c r="R195" s="211"/>
      <c r="S195" s="15">
        <f t="shared" si="8"/>
        <v>0</v>
      </c>
      <c r="T195" s="15">
        <f t="shared" si="8"/>
        <v>0</v>
      </c>
      <c r="U195" s="97"/>
      <c r="V195" s="60"/>
    </row>
    <row r="196" spans="1:22" ht="12.75" x14ac:dyDescent="0.15">
      <c r="A196" s="207">
        <v>5431</v>
      </c>
      <c r="B196" s="208" t="s">
        <v>908</v>
      </c>
      <c r="C196" s="207" t="s">
        <v>974</v>
      </c>
      <c r="D196" s="75"/>
      <c r="E196" s="75"/>
      <c r="F196" s="125"/>
      <c r="G196" s="192"/>
      <c r="H196" s="192"/>
      <c r="I196" s="192"/>
      <c r="J196" s="97"/>
      <c r="K196" s="97"/>
      <c r="L196" s="211"/>
      <c r="M196" s="211">
        <f t="shared" si="9"/>
        <v>0</v>
      </c>
      <c r="N196" s="21">
        <f t="shared" si="10"/>
        <v>0</v>
      </c>
      <c r="O196" s="97"/>
      <c r="P196" s="15">
        <f t="shared" si="7"/>
        <v>0</v>
      </c>
      <c r="Q196" s="15">
        <f t="shared" si="7"/>
        <v>0</v>
      </c>
      <c r="R196" s="211"/>
      <c r="S196" s="15">
        <f t="shared" si="8"/>
        <v>0</v>
      </c>
      <c r="T196" s="15">
        <f t="shared" si="8"/>
        <v>0</v>
      </c>
      <c r="U196" s="97"/>
      <c r="V196" s="60"/>
    </row>
    <row r="197" spans="1:22" ht="12.75" x14ac:dyDescent="0.15">
      <c r="A197" s="207">
        <v>5441</v>
      </c>
      <c r="B197" s="208" t="s">
        <v>909</v>
      </c>
      <c r="C197" s="207" t="s">
        <v>975</v>
      </c>
      <c r="D197" s="114">
        <v>0</v>
      </c>
      <c r="E197" s="114">
        <v>0</v>
      </c>
      <c r="F197" s="194">
        <v>0</v>
      </c>
      <c r="G197" s="192"/>
      <c r="H197" s="192"/>
      <c r="I197" s="192"/>
      <c r="J197" s="97"/>
      <c r="K197" s="97"/>
      <c r="L197" s="211"/>
      <c r="M197" s="211">
        <f t="shared" si="9"/>
        <v>0</v>
      </c>
      <c r="N197" s="21">
        <f t="shared" si="10"/>
        <v>0</v>
      </c>
      <c r="O197" s="97"/>
      <c r="P197" s="15">
        <f t="shared" si="7"/>
        <v>0</v>
      </c>
      <c r="Q197" s="15">
        <f t="shared" si="7"/>
        <v>0</v>
      </c>
      <c r="R197" s="211"/>
      <c r="S197" s="15">
        <f t="shared" si="8"/>
        <v>0</v>
      </c>
      <c r="T197" s="15">
        <f t="shared" si="8"/>
        <v>0</v>
      </c>
      <c r="U197" s="97"/>
      <c r="V197" s="60"/>
    </row>
    <row r="198" spans="1:22" ht="38.25" x14ac:dyDescent="0.15">
      <c r="A198" s="207">
        <v>5500</v>
      </c>
      <c r="B198" s="208" t="s">
        <v>910</v>
      </c>
      <c r="C198" s="207" t="s">
        <v>215</v>
      </c>
      <c r="D198" s="114">
        <v>0</v>
      </c>
      <c r="E198" s="114">
        <v>0</v>
      </c>
      <c r="F198" s="194">
        <v>0</v>
      </c>
      <c r="G198" s="192"/>
      <c r="H198" s="192"/>
      <c r="I198" s="192"/>
      <c r="J198" s="97"/>
      <c r="K198" s="97"/>
      <c r="L198" s="211"/>
      <c r="M198" s="211">
        <f t="shared" si="9"/>
        <v>0</v>
      </c>
      <c r="N198" s="21">
        <f t="shared" si="10"/>
        <v>0</v>
      </c>
      <c r="O198" s="97"/>
      <c r="P198" s="15">
        <f t="shared" si="7"/>
        <v>0</v>
      </c>
      <c r="Q198" s="15">
        <f t="shared" si="7"/>
        <v>0</v>
      </c>
      <c r="R198" s="211"/>
      <c r="S198" s="15">
        <f t="shared" si="8"/>
        <v>0</v>
      </c>
      <c r="T198" s="15">
        <f t="shared" si="8"/>
        <v>0</v>
      </c>
      <c r="U198" s="97"/>
      <c r="V198" s="60"/>
    </row>
    <row r="199" spans="1:22" ht="12.75" x14ac:dyDescent="0.15">
      <c r="A199" s="207"/>
      <c r="B199" s="208" t="s">
        <v>767</v>
      </c>
      <c r="C199" s="207"/>
      <c r="D199" s="114">
        <v>0</v>
      </c>
      <c r="E199" s="114">
        <v>0</v>
      </c>
      <c r="F199" s="194">
        <v>0</v>
      </c>
      <c r="G199" s="192"/>
      <c r="H199" s="192"/>
      <c r="I199" s="192"/>
      <c r="J199" s="97"/>
      <c r="K199" s="97"/>
      <c r="L199" s="211"/>
      <c r="M199" s="211">
        <f t="shared" si="9"/>
        <v>0</v>
      </c>
      <c r="N199" s="21">
        <f t="shared" si="10"/>
        <v>0</v>
      </c>
      <c r="O199" s="97"/>
      <c r="P199" s="15">
        <f t="shared" si="7"/>
        <v>0</v>
      </c>
      <c r="Q199" s="15">
        <f t="shared" si="7"/>
        <v>0</v>
      </c>
      <c r="R199" s="211"/>
      <c r="S199" s="15">
        <f t="shared" si="8"/>
        <v>0</v>
      </c>
      <c r="T199" s="15">
        <f t="shared" si="8"/>
        <v>0</v>
      </c>
      <c r="U199" s="97"/>
      <c r="V199" s="60"/>
    </row>
    <row r="200" spans="1:22" ht="38.25" x14ac:dyDescent="0.15">
      <c r="A200" s="207">
        <v>5511</v>
      </c>
      <c r="B200" s="208" t="s">
        <v>910</v>
      </c>
      <c r="C200" s="207" t="s">
        <v>976</v>
      </c>
      <c r="D200" s="114">
        <v>0</v>
      </c>
      <c r="E200" s="114">
        <v>0</v>
      </c>
      <c r="F200" s="194">
        <v>0</v>
      </c>
      <c r="G200" s="192"/>
      <c r="H200" s="192"/>
      <c r="I200" s="192"/>
      <c r="J200" s="97"/>
      <c r="K200" s="97"/>
      <c r="L200" s="211"/>
      <c r="M200" s="211">
        <f t="shared" si="9"/>
        <v>0</v>
      </c>
      <c r="N200" s="21">
        <f t="shared" si="10"/>
        <v>0</v>
      </c>
      <c r="O200" s="97"/>
      <c r="P200" s="15">
        <f t="shared" si="7"/>
        <v>0</v>
      </c>
      <c r="Q200" s="15">
        <f t="shared" si="7"/>
        <v>0</v>
      </c>
      <c r="R200" s="211"/>
      <c r="S200" s="15">
        <f t="shared" si="8"/>
        <v>0</v>
      </c>
      <c r="T200" s="15">
        <f t="shared" si="8"/>
        <v>0</v>
      </c>
      <c r="U200" s="97"/>
      <c r="V200" s="60"/>
    </row>
    <row r="201" spans="1:22" ht="38.25" x14ac:dyDescent="0.15">
      <c r="A201" s="207">
        <v>6000</v>
      </c>
      <c r="B201" s="208" t="s">
        <v>911</v>
      </c>
      <c r="C201" s="207" t="s">
        <v>215</v>
      </c>
      <c r="D201" s="114">
        <v>0</v>
      </c>
      <c r="E201" s="114">
        <v>0</v>
      </c>
      <c r="F201" s="194">
        <v>0</v>
      </c>
      <c r="G201" s="192"/>
      <c r="H201" s="192"/>
      <c r="I201" s="192"/>
      <c r="J201" s="97"/>
      <c r="K201" s="97"/>
      <c r="L201" s="211"/>
      <c r="M201" s="211">
        <f t="shared" si="9"/>
        <v>0</v>
      </c>
      <c r="N201" s="21">
        <f t="shared" si="10"/>
        <v>0</v>
      </c>
      <c r="O201" s="97"/>
      <c r="P201" s="15">
        <f t="shared" si="7"/>
        <v>0</v>
      </c>
      <c r="Q201" s="15">
        <f t="shared" si="7"/>
        <v>0</v>
      </c>
      <c r="R201" s="211"/>
      <c r="S201" s="15">
        <f t="shared" si="8"/>
        <v>0</v>
      </c>
      <c r="T201" s="15">
        <f t="shared" si="8"/>
        <v>0</v>
      </c>
      <c r="U201" s="97"/>
      <c r="V201" s="60"/>
    </row>
    <row r="202" spans="1:22" ht="12.75" x14ac:dyDescent="0.15">
      <c r="A202" s="207"/>
      <c r="B202" s="208" t="s">
        <v>912</v>
      </c>
      <c r="C202" s="207"/>
      <c r="D202" s="75"/>
      <c r="E202" s="75"/>
      <c r="F202" s="125"/>
      <c r="G202" s="192"/>
      <c r="H202" s="192"/>
      <c r="I202" s="192"/>
      <c r="J202" s="97"/>
      <c r="K202" s="97"/>
      <c r="L202" s="211"/>
      <c r="M202" s="211">
        <f t="shared" si="9"/>
        <v>0</v>
      </c>
      <c r="N202" s="21">
        <f t="shared" si="10"/>
        <v>0</v>
      </c>
      <c r="O202" s="97"/>
      <c r="P202" s="15">
        <f t="shared" si="7"/>
        <v>0</v>
      </c>
      <c r="Q202" s="15">
        <f t="shared" si="7"/>
        <v>0</v>
      </c>
      <c r="R202" s="211"/>
      <c r="S202" s="15">
        <f t="shared" si="8"/>
        <v>0</v>
      </c>
      <c r="T202" s="15">
        <f t="shared" si="8"/>
        <v>0</v>
      </c>
      <c r="U202" s="97"/>
      <c r="V202" s="60"/>
    </row>
    <row r="203" spans="1:22" ht="25.5" x14ac:dyDescent="0.15">
      <c r="A203" s="207">
        <v>6100</v>
      </c>
      <c r="B203" s="208" t="s">
        <v>913</v>
      </c>
      <c r="C203" s="207" t="s">
        <v>215</v>
      </c>
      <c r="D203" s="114">
        <v>0</v>
      </c>
      <c r="E203" s="114">
        <v>0</v>
      </c>
      <c r="F203" s="194">
        <v>0</v>
      </c>
      <c r="G203" s="192"/>
      <c r="H203" s="192"/>
      <c r="I203" s="192"/>
      <c r="J203" s="97"/>
      <c r="K203" s="97"/>
      <c r="L203" s="211"/>
      <c r="M203" s="211">
        <f t="shared" si="9"/>
        <v>0</v>
      </c>
      <c r="N203" s="21">
        <f t="shared" si="10"/>
        <v>0</v>
      </c>
      <c r="O203" s="97"/>
      <c r="P203" s="15">
        <f t="shared" si="7"/>
        <v>0</v>
      </c>
      <c r="Q203" s="15">
        <f t="shared" si="7"/>
        <v>0</v>
      </c>
      <c r="R203" s="211"/>
      <c r="S203" s="15">
        <f t="shared" si="8"/>
        <v>0</v>
      </c>
      <c r="T203" s="15">
        <f t="shared" si="8"/>
        <v>0</v>
      </c>
      <c r="U203" s="97"/>
      <c r="V203" s="60"/>
    </row>
    <row r="204" spans="1:22" ht="12.75" x14ac:dyDescent="0.15">
      <c r="A204" s="207"/>
      <c r="B204" s="208" t="s">
        <v>912</v>
      </c>
      <c r="C204" s="207"/>
      <c r="D204" s="114">
        <v>0</v>
      </c>
      <c r="E204" s="114">
        <v>0</v>
      </c>
      <c r="F204" s="194">
        <v>0</v>
      </c>
      <c r="G204" s="192"/>
      <c r="H204" s="192"/>
      <c r="I204" s="192"/>
      <c r="J204" s="97"/>
      <c r="K204" s="97"/>
      <c r="L204" s="211"/>
      <c r="M204" s="211">
        <f t="shared" si="9"/>
        <v>0</v>
      </c>
      <c r="N204" s="21">
        <f t="shared" si="10"/>
        <v>0</v>
      </c>
      <c r="O204" s="97"/>
      <c r="P204" s="15">
        <f t="shared" ref="P204:Q267" si="11">J204+J204*5%</f>
        <v>0</v>
      </c>
      <c r="Q204" s="15">
        <f t="shared" si="11"/>
        <v>0</v>
      </c>
      <c r="R204" s="211"/>
      <c r="S204" s="15">
        <f t="shared" ref="S204:T267" si="12">P204+P204*5%</f>
        <v>0</v>
      </c>
      <c r="T204" s="15">
        <f t="shared" si="12"/>
        <v>0</v>
      </c>
      <c r="U204" s="97"/>
      <c r="V204" s="60"/>
    </row>
    <row r="205" spans="1:22" ht="12.75" x14ac:dyDescent="0.15">
      <c r="A205" s="207">
        <v>6110</v>
      </c>
      <c r="B205" s="208" t="s">
        <v>914</v>
      </c>
      <c r="C205" s="207" t="s">
        <v>306</v>
      </c>
      <c r="D205" s="75"/>
      <c r="E205" s="75"/>
      <c r="F205" s="125"/>
      <c r="G205" s="192"/>
      <c r="H205" s="192"/>
      <c r="I205" s="192"/>
      <c r="J205" s="97"/>
      <c r="K205" s="97"/>
      <c r="L205" s="211"/>
      <c r="M205" s="211">
        <f t="shared" si="9"/>
        <v>0</v>
      </c>
      <c r="N205" s="21">
        <f t="shared" si="10"/>
        <v>0</v>
      </c>
      <c r="O205" s="97"/>
      <c r="P205" s="15">
        <f t="shared" si="11"/>
        <v>0</v>
      </c>
      <c r="Q205" s="15">
        <f t="shared" si="11"/>
        <v>0</v>
      </c>
      <c r="R205" s="211"/>
      <c r="S205" s="15">
        <f t="shared" si="12"/>
        <v>0</v>
      </c>
      <c r="T205" s="15">
        <f t="shared" si="12"/>
        <v>0</v>
      </c>
      <c r="U205" s="97"/>
      <c r="V205" s="60"/>
    </row>
    <row r="206" spans="1:22" ht="12.75" x14ac:dyDescent="0.15">
      <c r="A206" s="207">
        <v>6120</v>
      </c>
      <c r="B206" s="208" t="s">
        <v>915</v>
      </c>
      <c r="C206" s="207" t="s">
        <v>308</v>
      </c>
      <c r="D206" s="114">
        <v>0</v>
      </c>
      <c r="E206" s="114">
        <v>0</v>
      </c>
      <c r="F206" s="194">
        <v>0</v>
      </c>
      <c r="G206" s="192"/>
      <c r="H206" s="192"/>
      <c r="I206" s="192"/>
      <c r="J206" s="97"/>
      <c r="K206" s="97"/>
      <c r="L206" s="211"/>
      <c r="M206" s="211">
        <f t="shared" si="9"/>
        <v>0</v>
      </c>
      <c r="N206" s="21">
        <f t="shared" si="10"/>
        <v>0</v>
      </c>
      <c r="O206" s="97"/>
      <c r="P206" s="15">
        <f t="shared" si="11"/>
        <v>0</v>
      </c>
      <c r="Q206" s="15">
        <f t="shared" si="11"/>
        <v>0</v>
      </c>
      <c r="R206" s="211"/>
      <c r="S206" s="15">
        <f t="shared" si="12"/>
        <v>0</v>
      </c>
      <c r="T206" s="15">
        <f t="shared" si="12"/>
        <v>0</v>
      </c>
      <c r="U206" s="97"/>
      <c r="V206" s="60"/>
    </row>
    <row r="207" spans="1:22" ht="25.5" x14ac:dyDescent="0.15">
      <c r="A207" s="207">
        <v>6130</v>
      </c>
      <c r="B207" s="208" t="s">
        <v>464</v>
      </c>
      <c r="C207" s="207" t="s">
        <v>465</v>
      </c>
      <c r="D207" s="114">
        <v>0</v>
      </c>
      <c r="E207" s="114">
        <v>0</v>
      </c>
      <c r="F207" s="194">
        <v>0</v>
      </c>
      <c r="G207" s="192"/>
      <c r="H207" s="192"/>
      <c r="I207" s="192"/>
      <c r="J207" s="97"/>
      <c r="K207" s="97"/>
      <c r="L207" s="211"/>
      <c r="M207" s="211">
        <f t="shared" si="9"/>
        <v>0</v>
      </c>
      <c r="N207" s="21">
        <f t="shared" si="10"/>
        <v>0</v>
      </c>
      <c r="O207" s="97"/>
      <c r="P207" s="15">
        <f t="shared" si="11"/>
        <v>0</v>
      </c>
      <c r="Q207" s="15">
        <f t="shared" si="11"/>
        <v>0</v>
      </c>
      <c r="R207" s="211"/>
      <c r="S207" s="15">
        <f t="shared" si="12"/>
        <v>0</v>
      </c>
      <c r="T207" s="15">
        <f t="shared" si="12"/>
        <v>0</v>
      </c>
      <c r="U207" s="97"/>
      <c r="V207" s="60"/>
    </row>
    <row r="208" spans="1:22" ht="25.5" x14ac:dyDescent="0.15">
      <c r="A208" s="207">
        <v>6200</v>
      </c>
      <c r="B208" s="208" t="s">
        <v>916</v>
      </c>
      <c r="C208" s="207" t="s">
        <v>215</v>
      </c>
      <c r="D208" s="75"/>
      <c r="E208" s="75"/>
      <c r="F208" s="125"/>
      <c r="G208" s="192"/>
      <c r="H208" s="192"/>
      <c r="I208" s="192"/>
      <c r="J208" s="97"/>
      <c r="K208" s="97"/>
      <c r="L208" s="211"/>
      <c r="M208" s="211">
        <f t="shared" si="9"/>
        <v>0</v>
      </c>
      <c r="N208" s="21">
        <f t="shared" si="10"/>
        <v>0</v>
      </c>
      <c r="O208" s="97"/>
      <c r="P208" s="15">
        <f t="shared" si="11"/>
        <v>0</v>
      </c>
      <c r="Q208" s="15">
        <f t="shared" si="11"/>
        <v>0</v>
      </c>
      <c r="R208" s="211"/>
      <c r="S208" s="15">
        <f t="shared" si="12"/>
        <v>0</v>
      </c>
      <c r="T208" s="15">
        <f t="shared" si="12"/>
        <v>0</v>
      </c>
      <c r="U208" s="97"/>
      <c r="V208" s="60"/>
    </row>
    <row r="209" spans="1:22" ht="12.75" x14ac:dyDescent="0.15">
      <c r="A209" s="207"/>
      <c r="B209" s="208" t="s">
        <v>912</v>
      </c>
      <c r="C209" s="207"/>
      <c r="D209" s="114">
        <v>0</v>
      </c>
      <c r="E209" s="114">
        <v>0</v>
      </c>
      <c r="F209" s="194">
        <v>0</v>
      </c>
      <c r="G209" s="192"/>
      <c r="H209" s="192"/>
      <c r="I209" s="192"/>
      <c r="J209" s="97"/>
      <c r="K209" s="97"/>
      <c r="L209" s="211"/>
      <c r="M209" s="211">
        <f t="shared" si="9"/>
        <v>0</v>
      </c>
      <c r="N209" s="21">
        <f t="shared" si="10"/>
        <v>0</v>
      </c>
      <c r="O209" s="97"/>
      <c r="P209" s="15">
        <f t="shared" si="11"/>
        <v>0</v>
      </c>
      <c r="Q209" s="15">
        <f t="shared" si="11"/>
        <v>0</v>
      </c>
      <c r="R209" s="211"/>
      <c r="S209" s="15">
        <f t="shared" si="12"/>
        <v>0</v>
      </c>
      <c r="T209" s="15">
        <f t="shared" si="12"/>
        <v>0</v>
      </c>
      <c r="U209" s="97"/>
      <c r="V209" s="60"/>
    </row>
    <row r="210" spans="1:22" ht="25.5" x14ac:dyDescent="0.15">
      <c r="A210" s="207">
        <v>6210</v>
      </c>
      <c r="B210" s="208" t="s">
        <v>917</v>
      </c>
      <c r="C210" s="207" t="s">
        <v>977</v>
      </c>
      <c r="D210" s="114">
        <v>0</v>
      </c>
      <c r="E210" s="114">
        <v>0</v>
      </c>
      <c r="F210" s="194">
        <v>0</v>
      </c>
      <c r="G210" s="192"/>
      <c r="H210" s="192"/>
      <c r="I210" s="192"/>
      <c r="J210" s="97"/>
      <c r="K210" s="97"/>
      <c r="L210" s="211"/>
      <c r="M210" s="211">
        <f t="shared" si="9"/>
        <v>0</v>
      </c>
      <c r="N210" s="21">
        <f t="shared" si="10"/>
        <v>0</v>
      </c>
      <c r="O210" s="97"/>
      <c r="P210" s="15">
        <f t="shared" si="11"/>
        <v>0</v>
      </c>
      <c r="Q210" s="15">
        <f t="shared" si="11"/>
        <v>0</v>
      </c>
      <c r="R210" s="211"/>
      <c r="S210" s="15">
        <f t="shared" si="12"/>
        <v>0</v>
      </c>
      <c r="T210" s="15">
        <f t="shared" si="12"/>
        <v>0</v>
      </c>
      <c r="U210" s="97"/>
      <c r="V210" s="60"/>
    </row>
    <row r="211" spans="1:22" ht="25.5" x14ac:dyDescent="0.15">
      <c r="A211" s="207">
        <v>6220</v>
      </c>
      <c r="B211" s="208" t="s">
        <v>918</v>
      </c>
      <c r="C211" s="207" t="s">
        <v>215</v>
      </c>
      <c r="D211" s="114">
        <v>106598694.09999999</v>
      </c>
      <c r="E211" s="114">
        <v>106598694.09999999</v>
      </c>
      <c r="F211" s="194">
        <v>0</v>
      </c>
      <c r="G211" s="189">
        <f>G216</f>
        <v>120500</v>
      </c>
      <c r="H211" s="189">
        <f>H216</f>
        <v>120500</v>
      </c>
      <c r="I211" s="192"/>
      <c r="J211" s="203">
        <f>J216</f>
        <v>126525</v>
      </c>
      <c r="K211" s="203">
        <f>K216</f>
        <v>126525</v>
      </c>
      <c r="L211" s="211"/>
      <c r="M211" s="211">
        <f t="shared" si="9"/>
        <v>6025</v>
      </c>
      <c r="N211" s="21">
        <f t="shared" si="10"/>
        <v>6025</v>
      </c>
      <c r="O211" s="97"/>
      <c r="P211" s="15">
        <f t="shared" si="11"/>
        <v>132851.25</v>
      </c>
      <c r="Q211" s="15">
        <f t="shared" si="11"/>
        <v>132851.25</v>
      </c>
      <c r="R211" s="211"/>
      <c r="S211" s="15">
        <f t="shared" si="12"/>
        <v>139493.8125</v>
      </c>
      <c r="T211" s="15">
        <f t="shared" si="12"/>
        <v>139493.8125</v>
      </c>
      <c r="U211" s="97"/>
      <c r="V211" s="60"/>
    </row>
    <row r="212" spans="1:22" ht="12.75" x14ac:dyDescent="0.15">
      <c r="A212" s="207"/>
      <c r="B212" s="208" t="s">
        <v>462</v>
      </c>
      <c r="C212" s="207"/>
      <c r="D212" s="75"/>
      <c r="E212" s="75"/>
      <c r="F212" s="125"/>
      <c r="G212" s="192"/>
      <c r="H212" s="192"/>
      <c r="I212" s="192"/>
      <c r="J212" s="97"/>
      <c r="K212" s="97"/>
      <c r="L212" s="211"/>
      <c r="M212" s="211">
        <f t="shared" si="9"/>
        <v>0</v>
      </c>
      <c r="N212" s="21">
        <f t="shared" si="10"/>
        <v>0</v>
      </c>
      <c r="O212" s="97"/>
      <c r="P212" s="15">
        <f t="shared" si="11"/>
        <v>0</v>
      </c>
      <c r="Q212" s="15">
        <f t="shared" si="11"/>
        <v>0</v>
      </c>
      <c r="R212" s="211"/>
      <c r="S212" s="15">
        <f t="shared" si="12"/>
        <v>0</v>
      </c>
      <c r="T212" s="15">
        <f t="shared" si="12"/>
        <v>0</v>
      </c>
      <c r="U212" s="97"/>
      <c r="V212" s="60"/>
    </row>
    <row r="213" spans="1:22" ht="25.5" x14ac:dyDescent="0.15">
      <c r="A213" s="207">
        <v>6221</v>
      </c>
      <c r="B213" s="208" t="s">
        <v>919</v>
      </c>
      <c r="C213" s="207" t="s">
        <v>978</v>
      </c>
      <c r="D213" s="114">
        <v>0</v>
      </c>
      <c r="E213" s="114">
        <v>0</v>
      </c>
      <c r="F213" s="194">
        <v>0</v>
      </c>
      <c r="G213" s="192"/>
      <c r="H213" s="192"/>
      <c r="I213" s="192"/>
      <c r="J213" s="97"/>
      <c r="K213" s="97"/>
      <c r="L213" s="211"/>
      <c r="M213" s="211">
        <f t="shared" si="9"/>
        <v>0</v>
      </c>
      <c r="N213" s="21">
        <f t="shared" si="10"/>
        <v>0</v>
      </c>
      <c r="O213" s="97"/>
      <c r="P213" s="15">
        <f t="shared" si="11"/>
        <v>0</v>
      </c>
      <c r="Q213" s="15">
        <f t="shared" si="11"/>
        <v>0</v>
      </c>
      <c r="R213" s="211"/>
      <c r="S213" s="15">
        <f t="shared" si="12"/>
        <v>0</v>
      </c>
      <c r="T213" s="15">
        <f t="shared" si="12"/>
        <v>0</v>
      </c>
      <c r="U213" s="97"/>
      <c r="V213" s="60"/>
    </row>
    <row r="214" spans="1:22" ht="25.5" x14ac:dyDescent="0.15">
      <c r="A214" s="207">
        <v>6222</v>
      </c>
      <c r="B214" s="208" t="s">
        <v>920</v>
      </c>
      <c r="C214" s="207" t="s">
        <v>979</v>
      </c>
      <c r="D214" s="75"/>
      <c r="E214" s="75"/>
      <c r="F214" s="125"/>
      <c r="G214" s="192"/>
      <c r="H214" s="192"/>
      <c r="I214" s="192"/>
      <c r="J214" s="97"/>
      <c r="K214" s="97"/>
      <c r="L214" s="211"/>
      <c r="M214" s="211">
        <f t="shared" si="9"/>
        <v>0</v>
      </c>
      <c r="N214" s="21">
        <f t="shared" si="10"/>
        <v>0</v>
      </c>
      <c r="O214" s="97"/>
      <c r="P214" s="15">
        <f t="shared" si="11"/>
        <v>0</v>
      </c>
      <c r="Q214" s="15">
        <f t="shared" si="11"/>
        <v>0</v>
      </c>
      <c r="R214" s="211"/>
      <c r="S214" s="15">
        <f t="shared" si="12"/>
        <v>0</v>
      </c>
      <c r="T214" s="15">
        <f t="shared" si="12"/>
        <v>0</v>
      </c>
      <c r="U214" s="97"/>
      <c r="V214" s="60"/>
    </row>
    <row r="215" spans="1:22" ht="25.5" x14ac:dyDescent="0.15">
      <c r="A215" s="207">
        <v>6223</v>
      </c>
      <c r="B215" s="208" t="s">
        <v>921</v>
      </c>
      <c r="C215" s="207" t="s">
        <v>980</v>
      </c>
      <c r="D215" s="114">
        <v>0</v>
      </c>
      <c r="E215" s="114">
        <v>0</v>
      </c>
      <c r="F215" s="194">
        <v>0</v>
      </c>
      <c r="G215" s="192"/>
      <c r="H215" s="192"/>
      <c r="I215" s="192"/>
      <c r="J215" s="202"/>
      <c r="K215" s="202"/>
      <c r="L215" s="211"/>
      <c r="M215" s="211">
        <f t="shared" si="9"/>
        <v>0</v>
      </c>
      <c r="N215" s="21">
        <f t="shared" si="10"/>
        <v>0</v>
      </c>
      <c r="O215" s="97"/>
      <c r="P215" s="15">
        <f t="shared" si="11"/>
        <v>0</v>
      </c>
      <c r="Q215" s="15">
        <f t="shared" si="11"/>
        <v>0</v>
      </c>
      <c r="R215" s="211"/>
      <c r="S215" s="15">
        <f t="shared" si="12"/>
        <v>0</v>
      </c>
      <c r="T215" s="15">
        <f t="shared" si="12"/>
        <v>0</v>
      </c>
      <c r="U215" s="97"/>
      <c r="V215" s="60"/>
    </row>
    <row r="216" spans="1:22" ht="25.5" x14ac:dyDescent="0.15">
      <c r="A216" s="207">
        <v>6300</v>
      </c>
      <c r="B216" s="208" t="s">
        <v>922</v>
      </c>
      <c r="C216" s="207" t="s">
        <v>215</v>
      </c>
      <c r="D216" s="114">
        <v>106598694.09999999</v>
      </c>
      <c r="E216" s="114">
        <v>106598694.09999999</v>
      </c>
      <c r="F216" s="194">
        <v>0</v>
      </c>
      <c r="G216" s="190">
        <f>G220+G221</f>
        <v>120500</v>
      </c>
      <c r="H216" s="190">
        <f>H220+H221</f>
        <v>120500</v>
      </c>
      <c r="I216" s="192"/>
      <c r="J216" s="202">
        <f>J220+J221</f>
        <v>126525</v>
      </c>
      <c r="K216" s="202">
        <f>K220+K221</f>
        <v>126525</v>
      </c>
      <c r="L216" s="211"/>
      <c r="M216" s="211">
        <f t="shared" si="9"/>
        <v>6025</v>
      </c>
      <c r="N216" s="21">
        <f t="shared" si="10"/>
        <v>6025</v>
      </c>
      <c r="O216" s="97"/>
      <c r="P216" s="15">
        <f t="shared" si="11"/>
        <v>132851.25</v>
      </c>
      <c r="Q216" s="15">
        <f t="shared" si="11"/>
        <v>132851.25</v>
      </c>
      <c r="R216" s="211"/>
      <c r="S216" s="15">
        <f t="shared" si="12"/>
        <v>139493.8125</v>
      </c>
      <c r="T216" s="15">
        <f t="shared" si="12"/>
        <v>139493.8125</v>
      </c>
      <c r="U216" s="97"/>
      <c r="V216" s="60"/>
    </row>
    <row r="217" spans="1:22" ht="12.75" x14ac:dyDescent="0.15">
      <c r="A217" s="207"/>
      <c r="B217" s="208" t="s">
        <v>912</v>
      </c>
      <c r="C217" s="207"/>
      <c r="D217" s="75"/>
      <c r="E217" s="75"/>
      <c r="F217" s="125"/>
      <c r="G217" s="192"/>
      <c r="H217" s="192"/>
      <c r="I217" s="192"/>
      <c r="J217" s="97"/>
      <c r="K217" s="97"/>
      <c r="L217" s="211"/>
      <c r="M217" s="211">
        <f t="shared" si="9"/>
        <v>0</v>
      </c>
      <c r="N217" s="21">
        <f t="shared" si="10"/>
        <v>0</v>
      </c>
      <c r="O217" s="97"/>
      <c r="P217" s="15">
        <f t="shared" si="11"/>
        <v>0</v>
      </c>
      <c r="Q217" s="15">
        <f t="shared" si="11"/>
        <v>0</v>
      </c>
      <c r="R217" s="211"/>
      <c r="S217" s="15">
        <f t="shared" si="12"/>
        <v>0</v>
      </c>
      <c r="T217" s="15">
        <f t="shared" si="12"/>
        <v>0</v>
      </c>
      <c r="U217" s="97"/>
      <c r="V217" s="60"/>
    </row>
    <row r="218" spans="1:22" ht="25.5" x14ac:dyDescent="0.15">
      <c r="A218" s="207">
        <v>6310</v>
      </c>
      <c r="B218" s="208" t="s">
        <v>923</v>
      </c>
      <c r="C218" s="207" t="s">
        <v>981</v>
      </c>
      <c r="D218" s="114">
        <v>0</v>
      </c>
      <c r="E218" s="114">
        <v>0</v>
      </c>
      <c r="F218" s="194">
        <v>0</v>
      </c>
      <c r="G218" s="192"/>
      <c r="H218" s="192"/>
      <c r="I218" s="192"/>
      <c r="J218" s="97"/>
      <c r="K218" s="97"/>
      <c r="L218" s="211"/>
      <c r="M218" s="211">
        <f t="shared" si="9"/>
        <v>0</v>
      </c>
      <c r="N218" s="21">
        <f t="shared" si="10"/>
        <v>0</v>
      </c>
      <c r="O218" s="97"/>
      <c r="P218" s="15">
        <f t="shared" si="11"/>
        <v>0</v>
      </c>
      <c r="Q218" s="15">
        <f t="shared" si="11"/>
        <v>0</v>
      </c>
      <c r="R218" s="211"/>
      <c r="S218" s="15">
        <f t="shared" si="12"/>
        <v>0</v>
      </c>
      <c r="T218" s="15">
        <f t="shared" si="12"/>
        <v>0</v>
      </c>
      <c r="U218" s="97"/>
      <c r="V218" s="60"/>
    </row>
    <row r="219" spans="1:22" ht="38.25" x14ac:dyDescent="0.15">
      <c r="A219" s="207">
        <v>6400</v>
      </c>
      <c r="B219" s="208" t="s">
        <v>924</v>
      </c>
      <c r="C219" s="207" t="s">
        <v>215</v>
      </c>
      <c r="D219" s="114">
        <v>0</v>
      </c>
      <c r="E219" s="114">
        <v>0</v>
      </c>
      <c r="F219" s="194">
        <v>0</v>
      </c>
      <c r="G219" s="192"/>
      <c r="H219" s="192"/>
      <c r="I219" s="192"/>
      <c r="J219" s="97"/>
      <c r="K219" s="97"/>
      <c r="L219" s="211"/>
      <c r="M219" s="211">
        <f t="shared" si="9"/>
        <v>0</v>
      </c>
      <c r="N219" s="21">
        <f t="shared" si="10"/>
        <v>0</v>
      </c>
      <c r="O219" s="97"/>
      <c r="P219" s="15">
        <f t="shared" si="11"/>
        <v>0</v>
      </c>
      <c r="Q219" s="15">
        <f t="shared" si="11"/>
        <v>0</v>
      </c>
      <c r="R219" s="211"/>
      <c r="S219" s="15">
        <f t="shared" si="12"/>
        <v>0</v>
      </c>
      <c r="T219" s="15">
        <f t="shared" si="12"/>
        <v>0</v>
      </c>
      <c r="U219" s="97"/>
      <c r="V219" s="60"/>
    </row>
    <row r="220" spans="1:22" ht="12.75" x14ac:dyDescent="0.15">
      <c r="A220" s="207"/>
      <c r="B220" s="208" t="s">
        <v>912</v>
      </c>
      <c r="C220" s="207"/>
      <c r="D220" s="114">
        <v>79616900</v>
      </c>
      <c r="E220" s="114">
        <v>79616900</v>
      </c>
      <c r="F220" s="194">
        <v>0</v>
      </c>
      <c r="G220" s="192">
        <v>88000</v>
      </c>
      <c r="H220" s="192">
        <v>88000</v>
      </c>
      <c r="I220" s="192"/>
      <c r="J220" s="97">
        <f>G220+G220*5%</f>
        <v>92400</v>
      </c>
      <c r="K220" s="97">
        <f>H220+H220*5%</f>
        <v>92400</v>
      </c>
      <c r="L220" s="211"/>
      <c r="M220" s="211">
        <f t="shared" si="9"/>
        <v>4400</v>
      </c>
      <c r="N220" s="21">
        <f t="shared" si="10"/>
        <v>4400</v>
      </c>
      <c r="O220" s="97"/>
      <c r="P220" s="15">
        <f t="shared" si="11"/>
        <v>97020</v>
      </c>
      <c r="Q220" s="15">
        <f t="shared" si="11"/>
        <v>97020</v>
      </c>
      <c r="R220" s="211"/>
      <c r="S220" s="15">
        <f t="shared" si="12"/>
        <v>101871</v>
      </c>
      <c r="T220" s="15">
        <f t="shared" si="12"/>
        <v>101871</v>
      </c>
      <c r="U220" s="97"/>
      <c r="V220" s="60"/>
    </row>
    <row r="221" spans="1:22" ht="12.75" x14ac:dyDescent="0.15">
      <c r="A221" s="207">
        <v>6410</v>
      </c>
      <c r="B221" s="208" t="s">
        <v>925</v>
      </c>
      <c r="C221" s="207" t="s">
        <v>310</v>
      </c>
      <c r="D221" s="114">
        <v>26981794.100000001</v>
      </c>
      <c r="E221" s="114">
        <v>26981794.100000001</v>
      </c>
      <c r="F221" s="194">
        <v>0</v>
      </c>
      <c r="G221" s="192">
        <v>32500</v>
      </c>
      <c r="H221" s="192">
        <v>32500</v>
      </c>
      <c r="I221" s="192"/>
      <c r="J221" s="97">
        <f>H221+H221*5%</f>
        <v>34125</v>
      </c>
      <c r="K221" s="97">
        <f>H221+H221*5%</f>
        <v>34125</v>
      </c>
      <c r="L221" s="211"/>
      <c r="M221" s="211">
        <f t="shared" si="9"/>
        <v>1625</v>
      </c>
      <c r="N221" s="21">
        <f t="shared" si="10"/>
        <v>1625</v>
      </c>
      <c r="O221" s="97"/>
      <c r="P221" s="15">
        <f t="shared" si="11"/>
        <v>35831.25</v>
      </c>
      <c r="Q221" s="15">
        <f t="shared" si="11"/>
        <v>35831.25</v>
      </c>
      <c r="R221" s="211"/>
      <c r="S221" s="15">
        <f t="shared" si="12"/>
        <v>37622.8125</v>
      </c>
      <c r="T221" s="15">
        <f t="shared" si="12"/>
        <v>37622.8125</v>
      </c>
      <c r="U221" s="97"/>
      <c r="V221" s="60"/>
    </row>
    <row r="222" spans="1:22" ht="25.5" x14ac:dyDescent="0.15">
      <c r="A222" s="207">
        <v>6420</v>
      </c>
      <c r="B222" s="208" t="s">
        <v>926</v>
      </c>
      <c r="C222" s="207" t="s">
        <v>982</v>
      </c>
      <c r="D222" s="114">
        <v>0</v>
      </c>
      <c r="E222" s="114">
        <v>0</v>
      </c>
      <c r="F222" s="194">
        <v>0</v>
      </c>
      <c r="G222" s="192"/>
      <c r="H222" s="192"/>
      <c r="I222" s="192"/>
      <c r="J222" s="97"/>
      <c r="K222" s="97"/>
      <c r="L222" s="211"/>
      <c r="M222" s="211">
        <f t="shared" si="9"/>
        <v>0</v>
      </c>
      <c r="N222" s="21">
        <f t="shared" si="10"/>
        <v>0</v>
      </c>
      <c r="O222" s="97"/>
      <c r="P222" s="15">
        <f t="shared" si="11"/>
        <v>0</v>
      </c>
      <c r="Q222" s="15">
        <f t="shared" si="11"/>
        <v>0</v>
      </c>
      <c r="R222" s="211"/>
      <c r="S222" s="15">
        <f t="shared" si="12"/>
        <v>0</v>
      </c>
      <c r="T222" s="15">
        <f t="shared" si="12"/>
        <v>0</v>
      </c>
      <c r="U222" s="97"/>
      <c r="V222" s="60"/>
    </row>
    <row r="223" spans="1:22" ht="38.25" x14ac:dyDescent="0.15">
      <c r="A223" s="207">
        <v>6430</v>
      </c>
      <c r="B223" s="208" t="s">
        <v>927</v>
      </c>
      <c r="C223" s="207" t="s">
        <v>983</v>
      </c>
      <c r="D223" s="114">
        <v>0</v>
      </c>
      <c r="E223" s="114">
        <v>0</v>
      </c>
      <c r="F223" s="194">
        <v>0</v>
      </c>
      <c r="G223" s="192"/>
      <c r="H223" s="192"/>
      <c r="I223" s="192"/>
      <c r="J223" s="97"/>
      <c r="K223" s="97"/>
      <c r="L223" s="211"/>
      <c r="M223" s="211">
        <f t="shared" si="9"/>
        <v>0</v>
      </c>
      <c r="N223" s="21">
        <f t="shared" si="10"/>
        <v>0</v>
      </c>
      <c r="O223" s="97"/>
      <c r="P223" s="15">
        <f t="shared" si="11"/>
        <v>0</v>
      </c>
      <c r="Q223" s="15">
        <f t="shared" si="11"/>
        <v>0</v>
      </c>
      <c r="R223" s="211"/>
      <c r="S223" s="15">
        <f t="shared" si="12"/>
        <v>0</v>
      </c>
      <c r="T223" s="15">
        <f t="shared" si="12"/>
        <v>0</v>
      </c>
      <c r="U223" s="97"/>
      <c r="V223" s="60"/>
    </row>
    <row r="224" spans="1:22" ht="25.5" x14ac:dyDescent="0.15">
      <c r="A224" s="207">
        <v>6440</v>
      </c>
      <c r="B224" s="208" t="s">
        <v>928</v>
      </c>
      <c r="C224" s="207" t="s">
        <v>984</v>
      </c>
      <c r="D224" s="114">
        <v>0</v>
      </c>
      <c r="E224" s="114">
        <v>0</v>
      </c>
      <c r="F224" s="194">
        <v>0</v>
      </c>
      <c r="G224" s="192"/>
      <c r="H224" s="192"/>
      <c r="I224" s="192"/>
      <c r="J224" s="97"/>
      <c r="K224" s="97"/>
      <c r="L224" s="211"/>
      <c r="M224" s="211">
        <f t="shared" ref="M224:M287" si="13">K224-H224</f>
        <v>0</v>
      </c>
      <c r="N224" s="21">
        <f t="shared" si="10"/>
        <v>0</v>
      </c>
      <c r="O224" s="97"/>
      <c r="P224" s="15">
        <f t="shared" si="11"/>
        <v>0</v>
      </c>
      <c r="Q224" s="15">
        <f t="shared" si="11"/>
        <v>0</v>
      </c>
      <c r="R224" s="211"/>
      <c r="S224" s="15">
        <f t="shared" si="12"/>
        <v>0</v>
      </c>
      <c r="T224" s="15">
        <f t="shared" si="12"/>
        <v>0</v>
      </c>
      <c r="U224" s="97"/>
      <c r="V224" s="60"/>
    </row>
    <row r="225" spans="4:21" ht="12.75" x14ac:dyDescent="0.15">
      <c r="D225" s="114">
        <v>0</v>
      </c>
      <c r="E225" s="114">
        <v>0</v>
      </c>
      <c r="F225" s="194">
        <v>0</v>
      </c>
      <c r="G225" s="192"/>
      <c r="H225" s="192"/>
      <c r="I225" s="192"/>
      <c r="J225" s="97"/>
      <c r="K225" s="97"/>
      <c r="L225" s="211"/>
      <c r="M225" s="211">
        <f t="shared" si="13"/>
        <v>0</v>
      </c>
      <c r="N225" s="21">
        <f t="shared" si="10"/>
        <v>0</v>
      </c>
      <c r="O225" s="97"/>
      <c r="P225" s="15">
        <f t="shared" si="11"/>
        <v>0</v>
      </c>
      <c r="Q225" s="15">
        <f t="shared" si="11"/>
        <v>0</v>
      </c>
      <c r="R225" s="211"/>
      <c r="S225" s="15">
        <f t="shared" si="12"/>
        <v>0</v>
      </c>
      <c r="T225" s="15">
        <f t="shared" si="12"/>
        <v>0</v>
      </c>
      <c r="U225"/>
    </row>
    <row r="226" spans="4:21" ht="12.75" x14ac:dyDescent="0.15">
      <c r="D226" s="75"/>
      <c r="E226" s="75"/>
      <c r="F226" s="125"/>
      <c r="G226" s="192"/>
      <c r="H226" s="192"/>
      <c r="I226" s="192"/>
      <c r="J226" s="97"/>
      <c r="K226" s="97"/>
      <c r="L226" s="211"/>
      <c r="M226" s="211">
        <f t="shared" si="13"/>
        <v>0</v>
      </c>
      <c r="N226" s="21">
        <f t="shared" si="10"/>
        <v>0</v>
      </c>
      <c r="O226" s="97"/>
      <c r="P226" s="15">
        <f t="shared" si="11"/>
        <v>0</v>
      </c>
      <c r="Q226" s="15">
        <f t="shared" si="11"/>
        <v>0</v>
      </c>
      <c r="R226" s="211"/>
      <c r="S226" s="15">
        <f t="shared" si="12"/>
        <v>0</v>
      </c>
      <c r="T226" s="15">
        <f t="shared" si="12"/>
        <v>0</v>
      </c>
      <c r="U226"/>
    </row>
    <row r="227" spans="4:21" ht="12.75" x14ac:dyDescent="0.15">
      <c r="D227" s="114">
        <v>0</v>
      </c>
      <c r="E227" s="114">
        <v>0</v>
      </c>
      <c r="F227" s="194">
        <v>0</v>
      </c>
      <c r="G227" s="192"/>
      <c r="H227" s="192"/>
      <c r="I227" s="192"/>
      <c r="J227" s="97"/>
      <c r="K227" s="97"/>
      <c r="L227" s="211"/>
      <c r="M227" s="211">
        <f t="shared" si="13"/>
        <v>0</v>
      </c>
      <c r="N227" s="21">
        <f t="shared" si="10"/>
        <v>0</v>
      </c>
      <c r="O227" s="97"/>
      <c r="P227" s="15">
        <f t="shared" si="11"/>
        <v>0</v>
      </c>
      <c r="Q227" s="15">
        <f t="shared" si="11"/>
        <v>0</v>
      </c>
      <c r="R227" s="211"/>
      <c r="S227" s="15">
        <f t="shared" si="12"/>
        <v>0</v>
      </c>
      <c r="T227" s="15">
        <f t="shared" si="12"/>
        <v>0</v>
      </c>
      <c r="U227"/>
    </row>
    <row r="228" spans="4:21" ht="12.75" x14ac:dyDescent="0.15">
      <c r="D228" s="114">
        <v>0</v>
      </c>
      <c r="E228" s="114">
        <v>0</v>
      </c>
      <c r="F228" s="194">
        <v>0</v>
      </c>
      <c r="G228" s="192"/>
      <c r="H228" s="192"/>
      <c r="I228" s="192"/>
      <c r="J228" s="97"/>
      <c r="K228" s="97"/>
      <c r="L228" s="211"/>
      <c r="M228" s="211">
        <f t="shared" si="13"/>
        <v>0</v>
      </c>
      <c r="N228" s="21">
        <f t="shared" si="10"/>
        <v>0</v>
      </c>
      <c r="O228" s="97"/>
      <c r="P228" s="15">
        <f t="shared" si="11"/>
        <v>0</v>
      </c>
      <c r="Q228" s="15">
        <f t="shared" si="11"/>
        <v>0</v>
      </c>
      <c r="R228" s="211"/>
      <c r="S228" s="15">
        <f t="shared" si="12"/>
        <v>0</v>
      </c>
      <c r="T228" s="15">
        <f t="shared" si="12"/>
        <v>0</v>
      </c>
      <c r="U228"/>
    </row>
    <row r="229" spans="4:21" ht="12.75" x14ac:dyDescent="0.15">
      <c r="D229" s="114">
        <v>0</v>
      </c>
      <c r="E229" s="114">
        <v>0</v>
      </c>
      <c r="F229" s="194">
        <v>0</v>
      </c>
      <c r="G229" s="192"/>
      <c r="H229" s="192"/>
      <c r="I229" s="192"/>
      <c r="J229" s="97"/>
      <c r="K229" s="97"/>
      <c r="L229" s="211"/>
      <c r="M229" s="211">
        <f t="shared" si="13"/>
        <v>0</v>
      </c>
      <c r="N229" s="21">
        <f t="shared" si="10"/>
        <v>0</v>
      </c>
      <c r="O229" s="97"/>
      <c r="P229" s="15">
        <f t="shared" si="11"/>
        <v>0</v>
      </c>
      <c r="Q229" s="15">
        <f t="shared" si="11"/>
        <v>0</v>
      </c>
      <c r="R229" s="211"/>
      <c r="S229" s="15">
        <f t="shared" si="12"/>
        <v>0</v>
      </c>
      <c r="T229" s="15">
        <f t="shared" si="12"/>
        <v>0</v>
      </c>
      <c r="U229"/>
    </row>
    <row r="230" spans="4:21" ht="12.75" x14ac:dyDescent="0.15">
      <c r="D230" s="114">
        <v>0</v>
      </c>
      <c r="E230" s="114">
        <v>0</v>
      </c>
      <c r="F230" s="194">
        <v>0</v>
      </c>
      <c r="G230" s="192"/>
      <c r="H230" s="192"/>
      <c r="I230" s="192"/>
      <c r="J230" s="97"/>
      <c r="K230" s="97"/>
      <c r="L230" s="211"/>
      <c r="M230" s="211">
        <f t="shared" si="13"/>
        <v>0</v>
      </c>
      <c r="N230" s="21">
        <f t="shared" si="10"/>
        <v>0</v>
      </c>
      <c r="O230" s="97"/>
      <c r="P230" s="15">
        <f t="shared" si="11"/>
        <v>0</v>
      </c>
      <c r="Q230" s="15">
        <f t="shared" si="11"/>
        <v>0</v>
      </c>
      <c r="R230" s="211"/>
      <c r="S230" s="15">
        <f t="shared" si="12"/>
        <v>0</v>
      </c>
      <c r="T230" s="15">
        <f t="shared" si="12"/>
        <v>0</v>
      </c>
      <c r="U230"/>
    </row>
    <row r="231" spans="4:21" ht="12.75" x14ac:dyDescent="0.15">
      <c r="D231" s="75"/>
      <c r="E231" s="75"/>
      <c r="F231" s="125"/>
      <c r="G231" s="192"/>
      <c r="H231" s="192"/>
      <c r="I231" s="192"/>
      <c r="J231" s="97"/>
      <c r="K231" s="97"/>
      <c r="L231" s="211"/>
      <c r="M231" s="211">
        <f t="shared" si="13"/>
        <v>0</v>
      </c>
      <c r="N231" s="21">
        <f t="shared" si="10"/>
        <v>0</v>
      </c>
      <c r="O231" s="97"/>
      <c r="P231" s="15">
        <f t="shared" si="11"/>
        <v>0</v>
      </c>
      <c r="Q231" s="15">
        <f t="shared" si="11"/>
        <v>0</v>
      </c>
      <c r="R231" s="211"/>
      <c r="S231" s="15">
        <f t="shared" si="12"/>
        <v>0</v>
      </c>
      <c r="T231" s="15">
        <f t="shared" si="12"/>
        <v>0</v>
      </c>
      <c r="U231"/>
    </row>
    <row r="232" spans="4:21" ht="12.75" x14ac:dyDescent="0.15">
      <c r="D232" s="114">
        <v>0</v>
      </c>
      <c r="E232" s="114">
        <v>0</v>
      </c>
      <c r="F232" s="194">
        <v>0</v>
      </c>
      <c r="G232" s="192"/>
      <c r="H232" s="192"/>
      <c r="I232" s="192"/>
      <c r="J232" s="97"/>
      <c r="K232" s="97"/>
      <c r="L232" s="211"/>
      <c r="M232" s="211">
        <f t="shared" si="13"/>
        <v>0</v>
      </c>
      <c r="N232" s="21">
        <f t="shared" si="10"/>
        <v>0</v>
      </c>
      <c r="O232" s="97"/>
      <c r="P232" s="15">
        <f t="shared" si="11"/>
        <v>0</v>
      </c>
      <c r="Q232" s="15">
        <f t="shared" si="11"/>
        <v>0</v>
      </c>
      <c r="R232" s="211"/>
      <c r="S232" s="15">
        <f t="shared" si="12"/>
        <v>0</v>
      </c>
      <c r="T232" s="15">
        <f t="shared" si="12"/>
        <v>0</v>
      </c>
      <c r="U232"/>
    </row>
    <row r="233" spans="4:21" ht="12.75" x14ac:dyDescent="0.15">
      <c r="D233" s="114">
        <v>0</v>
      </c>
      <c r="E233" s="114">
        <v>0</v>
      </c>
      <c r="F233" s="194">
        <v>0</v>
      </c>
      <c r="G233" s="192"/>
      <c r="H233" s="192"/>
      <c r="I233" s="192"/>
      <c r="J233" s="97"/>
      <c r="K233" s="97"/>
      <c r="L233" s="211"/>
      <c r="M233" s="211">
        <f t="shared" si="13"/>
        <v>0</v>
      </c>
      <c r="N233" s="21">
        <f t="shared" si="10"/>
        <v>0</v>
      </c>
      <c r="O233" s="97"/>
      <c r="P233" s="15">
        <f t="shared" si="11"/>
        <v>0</v>
      </c>
      <c r="Q233" s="15">
        <f t="shared" si="11"/>
        <v>0</v>
      </c>
      <c r="R233" s="211"/>
      <c r="S233" s="15">
        <f t="shared" si="12"/>
        <v>0</v>
      </c>
      <c r="T233" s="15">
        <f t="shared" si="12"/>
        <v>0</v>
      </c>
      <c r="U233"/>
    </row>
    <row r="234" spans="4:21" ht="12.75" x14ac:dyDescent="0.15">
      <c r="D234" s="114">
        <v>0</v>
      </c>
      <c r="E234" s="114">
        <v>0</v>
      </c>
      <c r="F234" s="194">
        <v>0</v>
      </c>
      <c r="G234" s="192"/>
      <c r="H234" s="192"/>
      <c r="I234" s="192"/>
      <c r="J234" s="97"/>
      <c r="K234" s="97"/>
      <c r="L234" s="211"/>
      <c r="M234" s="211">
        <f t="shared" si="13"/>
        <v>0</v>
      </c>
      <c r="N234" s="21">
        <f t="shared" si="10"/>
        <v>0</v>
      </c>
      <c r="O234" s="97"/>
      <c r="P234" s="15">
        <f t="shared" si="11"/>
        <v>0</v>
      </c>
      <c r="Q234" s="15">
        <f t="shared" si="11"/>
        <v>0</v>
      </c>
      <c r="R234" s="211"/>
      <c r="S234" s="15">
        <f t="shared" si="12"/>
        <v>0</v>
      </c>
      <c r="T234" s="15">
        <f t="shared" si="12"/>
        <v>0</v>
      </c>
      <c r="U234"/>
    </row>
    <row r="235" spans="4:21" ht="12.75" x14ac:dyDescent="0.15">
      <c r="D235" s="114">
        <v>0</v>
      </c>
      <c r="E235" s="114">
        <v>0</v>
      </c>
      <c r="F235" s="194">
        <v>0</v>
      </c>
      <c r="G235" s="192"/>
      <c r="H235" s="192"/>
      <c r="I235" s="192"/>
      <c r="J235" s="97"/>
      <c r="K235" s="97"/>
      <c r="L235" s="211"/>
      <c r="M235" s="211">
        <f t="shared" si="13"/>
        <v>0</v>
      </c>
      <c r="N235" s="21">
        <f t="shared" si="10"/>
        <v>0</v>
      </c>
      <c r="O235" s="97"/>
      <c r="P235" s="15">
        <f t="shared" si="11"/>
        <v>0</v>
      </c>
      <c r="Q235" s="15">
        <f t="shared" si="11"/>
        <v>0</v>
      </c>
      <c r="R235" s="211"/>
      <c r="S235" s="15">
        <f t="shared" si="12"/>
        <v>0</v>
      </c>
      <c r="T235" s="15">
        <f t="shared" si="12"/>
        <v>0</v>
      </c>
      <c r="U235"/>
    </row>
    <row r="236" spans="4:21" ht="12.75" x14ac:dyDescent="0.15">
      <c r="D236" s="75"/>
      <c r="E236" s="75"/>
      <c r="F236" s="125"/>
      <c r="G236" s="192"/>
      <c r="H236" s="192"/>
      <c r="I236" s="192"/>
      <c r="J236" s="97"/>
      <c r="K236" s="97"/>
      <c r="L236" s="211"/>
      <c r="M236" s="211">
        <f t="shared" si="13"/>
        <v>0</v>
      </c>
      <c r="N236" s="21">
        <f t="shared" si="10"/>
        <v>0</v>
      </c>
      <c r="O236" s="97"/>
      <c r="P236" s="15">
        <f t="shared" si="11"/>
        <v>0</v>
      </c>
      <c r="Q236" s="15">
        <f t="shared" si="11"/>
        <v>0</v>
      </c>
      <c r="R236" s="211"/>
      <c r="S236" s="15">
        <f t="shared" si="12"/>
        <v>0</v>
      </c>
      <c r="T236" s="15">
        <f t="shared" si="12"/>
        <v>0</v>
      </c>
      <c r="U236"/>
    </row>
    <row r="237" spans="4:21" ht="12.75" x14ac:dyDescent="0.15">
      <c r="D237" s="114">
        <v>0</v>
      </c>
      <c r="E237" s="114">
        <v>0</v>
      </c>
      <c r="F237" s="194">
        <v>0</v>
      </c>
      <c r="G237" s="192"/>
      <c r="H237" s="192"/>
      <c r="I237" s="192"/>
      <c r="J237" s="97"/>
      <c r="K237" s="97"/>
      <c r="L237" s="211"/>
      <c r="M237" s="211">
        <f t="shared" si="13"/>
        <v>0</v>
      </c>
      <c r="N237" s="21">
        <f t="shared" si="10"/>
        <v>0</v>
      </c>
      <c r="O237" s="97"/>
      <c r="P237" s="15">
        <f t="shared" si="11"/>
        <v>0</v>
      </c>
      <c r="Q237" s="15">
        <f t="shared" si="11"/>
        <v>0</v>
      </c>
      <c r="R237" s="211"/>
      <c r="S237" s="15">
        <f t="shared" si="12"/>
        <v>0</v>
      </c>
      <c r="T237" s="15">
        <f t="shared" si="12"/>
        <v>0</v>
      </c>
      <c r="U237"/>
    </row>
    <row r="238" spans="4:21" ht="12.75" x14ac:dyDescent="0.15">
      <c r="D238" s="114">
        <v>0</v>
      </c>
      <c r="E238" s="114">
        <v>0</v>
      </c>
      <c r="F238" s="194">
        <v>0</v>
      </c>
      <c r="G238" s="192"/>
      <c r="H238" s="192"/>
      <c r="I238" s="192"/>
      <c r="J238" s="97"/>
      <c r="K238" s="97"/>
      <c r="L238" s="211"/>
      <c r="M238" s="211">
        <f t="shared" si="13"/>
        <v>0</v>
      </c>
      <c r="N238" s="21">
        <f t="shared" ref="N238:N301" si="14">K238-H238</f>
        <v>0</v>
      </c>
      <c r="O238" s="97"/>
      <c r="P238" s="15">
        <f t="shared" si="11"/>
        <v>0</v>
      </c>
      <c r="Q238" s="15">
        <f t="shared" si="11"/>
        <v>0</v>
      </c>
      <c r="R238" s="211"/>
      <c r="S238" s="15">
        <f t="shared" si="12"/>
        <v>0</v>
      </c>
      <c r="T238" s="15">
        <f t="shared" si="12"/>
        <v>0</v>
      </c>
      <c r="U238"/>
    </row>
    <row r="239" spans="4:21" ht="12.75" x14ac:dyDescent="0.15">
      <c r="D239" s="75"/>
      <c r="E239" s="75"/>
      <c r="F239" s="125"/>
      <c r="G239" s="192"/>
      <c r="H239" s="192"/>
      <c r="I239" s="192"/>
      <c r="J239" s="97"/>
      <c r="K239" s="97"/>
      <c r="L239" s="211"/>
      <c r="M239" s="211">
        <f t="shared" si="13"/>
        <v>0</v>
      </c>
      <c r="N239" s="21">
        <f t="shared" si="14"/>
        <v>0</v>
      </c>
      <c r="O239" s="97"/>
      <c r="P239" s="15">
        <f t="shared" si="11"/>
        <v>0</v>
      </c>
      <c r="Q239" s="15">
        <f t="shared" si="11"/>
        <v>0</v>
      </c>
      <c r="R239" s="211"/>
      <c r="S239" s="15">
        <f t="shared" si="12"/>
        <v>0</v>
      </c>
      <c r="T239" s="15">
        <f t="shared" si="12"/>
        <v>0</v>
      </c>
      <c r="U239"/>
    </row>
    <row r="240" spans="4:21" ht="12.75" x14ac:dyDescent="0.15">
      <c r="D240" s="114">
        <v>0</v>
      </c>
      <c r="E240" s="114">
        <v>0</v>
      </c>
      <c r="F240" s="194">
        <v>0</v>
      </c>
      <c r="G240" s="192"/>
      <c r="H240" s="192"/>
      <c r="I240" s="192"/>
      <c r="J240" s="97"/>
      <c r="K240" s="97"/>
      <c r="L240" s="211"/>
      <c r="M240" s="211">
        <f t="shared" si="13"/>
        <v>0</v>
      </c>
      <c r="N240" s="21">
        <f t="shared" si="14"/>
        <v>0</v>
      </c>
      <c r="O240" s="97"/>
      <c r="P240" s="15">
        <f t="shared" si="11"/>
        <v>0</v>
      </c>
      <c r="Q240" s="15">
        <f t="shared" si="11"/>
        <v>0</v>
      </c>
      <c r="R240" s="211"/>
      <c r="S240" s="15">
        <f t="shared" si="12"/>
        <v>0</v>
      </c>
      <c r="T240" s="15">
        <f t="shared" si="12"/>
        <v>0</v>
      </c>
      <c r="U240"/>
    </row>
    <row r="241" spans="4:21" ht="12.75" x14ac:dyDescent="0.15">
      <c r="D241" s="114">
        <v>549725030</v>
      </c>
      <c r="E241" s="114">
        <v>549725030</v>
      </c>
      <c r="F241" s="194">
        <v>0</v>
      </c>
      <c r="G241" s="190">
        <f>G243+G259</f>
        <v>570000</v>
      </c>
      <c r="H241" s="190">
        <f>H243+H259</f>
        <v>570000</v>
      </c>
      <c r="I241" s="192"/>
      <c r="J241" s="202">
        <f>J243+J259</f>
        <v>598500</v>
      </c>
      <c r="K241" s="202">
        <f>K243+K259</f>
        <v>598500</v>
      </c>
      <c r="L241" s="211"/>
      <c r="M241" s="211">
        <f t="shared" si="13"/>
        <v>28500</v>
      </c>
      <c r="N241" s="21">
        <f t="shared" si="14"/>
        <v>28500</v>
      </c>
      <c r="O241" s="97"/>
      <c r="P241" s="15">
        <f t="shared" si="11"/>
        <v>628425</v>
      </c>
      <c r="Q241" s="15">
        <f t="shared" si="11"/>
        <v>628425</v>
      </c>
      <c r="R241" s="211"/>
      <c r="S241" s="15">
        <f t="shared" si="12"/>
        <v>659846.25</v>
      </c>
      <c r="T241" s="15">
        <f t="shared" si="12"/>
        <v>659846.25</v>
      </c>
      <c r="U241"/>
    </row>
    <row r="242" spans="4:21" ht="12.75" x14ac:dyDescent="0.15">
      <c r="D242" s="75"/>
      <c r="E242" s="75"/>
      <c r="F242" s="125"/>
      <c r="G242" s="192"/>
      <c r="H242" s="192"/>
      <c r="I242" s="192"/>
      <c r="J242" s="97"/>
      <c r="K242" s="97"/>
      <c r="L242" s="211"/>
      <c r="M242" s="211">
        <f t="shared" si="13"/>
        <v>0</v>
      </c>
      <c r="N242" s="21">
        <f t="shared" si="14"/>
        <v>0</v>
      </c>
      <c r="O242" s="97"/>
      <c r="P242" s="15">
        <f t="shared" si="11"/>
        <v>0</v>
      </c>
      <c r="Q242" s="15">
        <f t="shared" si="11"/>
        <v>0</v>
      </c>
      <c r="R242" s="211"/>
      <c r="S242" s="15">
        <f t="shared" si="12"/>
        <v>0</v>
      </c>
      <c r="T242" s="15">
        <f t="shared" si="12"/>
        <v>0</v>
      </c>
      <c r="U242"/>
    </row>
    <row r="243" spans="4:21" ht="12.75" x14ac:dyDescent="0.15">
      <c r="D243" s="114">
        <v>364946830</v>
      </c>
      <c r="E243" s="114">
        <v>364946830</v>
      </c>
      <c r="F243" s="194">
        <v>0</v>
      </c>
      <c r="G243" s="190">
        <f>G245</f>
        <v>380000</v>
      </c>
      <c r="H243" s="190">
        <f>H245</f>
        <v>380000</v>
      </c>
      <c r="I243" s="192"/>
      <c r="J243" s="202">
        <f>J245</f>
        <v>399000</v>
      </c>
      <c r="K243" s="202">
        <f>K245</f>
        <v>399000</v>
      </c>
      <c r="L243" s="211"/>
      <c r="M243" s="211">
        <f t="shared" si="13"/>
        <v>19000</v>
      </c>
      <c r="N243" s="21">
        <f t="shared" si="14"/>
        <v>19000</v>
      </c>
      <c r="O243" s="97"/>
      <c r="P243" s="15">
        <f t="shared" si="11"/>
        <v>418950</v>
      </c>
      <c r="Q243" s="15">
        <f t="shared" si="11"/>
        <v>418950</v>
      </c>
      <c r="R243" s="211"/>
      <c r="S243" s="15">
        <f t="shared" si="12"/>
        <v>439897.5</v>
      </c>
      <c r="T243" s="15">
        <f t="shared" si="12"/>
        <v>439897.5</v>
      </c>
      <c r="U243"/>
    </row>
    <row r="244" spans="4:21" ht="12.75" x14ac:dyDescent="0.15">
      <c r="D244" s="75"/>
      <c r="E244" s="75"/>
      <c r="F244" s="125"/>
      <c r="G244" s="192"/>
      <c r="H244" s="192"/>
      <c r="I244" s="192"/>
      <c r="J244" s="97"/>
      <c r="K244" s="97"/>
      <c r="L244" s="211"/>
      <c r="M244" s="211">
        <f t="shared" si="13"/>
        <v>0</v>
      </c>
      <c r="N244" s="21">
        <f t="shared" si="14"/>
        <v>0</v>
      </c>
      <c r="O244" s="97"/>
      <c r="P244" s="15">
        <f t="shared" si="11"/>
        <v>0</v>
      </c>
      <c r="Q244" s="15">
        <f t="shared" si="11"/>
        <v>0</v>
      </c>
      <c r="R244" s="211"/>
      <c r="S244" s="15">
        <f t="shared" si="12"/>
        <v>0</v>
      </c>
      <c r="T244" s="15">
        <f t="shared" si="12"/>
        <v>0</v>
      </c>
      <c r="U244"/>
    </row>
    <row r="245" spans="4:21" ht="12.75" x14ac:dyDescent="0.15">
      <c r="D245" s="114">
        <v>364946830</v>
      </c>
      <c r="E245" s="114">
        <v>364946830</v>
      </c>
      <c r="F245" s="194">
        <v>0</v>
      </c>
      <c r="G245" s="192">
        <v>380000</v>
      </c>
      <c r="H245" s="192">
        <v>380000</v>
      </c>
      <c r="I245" s="192"/>
      <c r="J245" s="97">
        <f>G245+G245*5%</f>
        <v>399000</v>
      </c>
      <c r="K245" s="97">
        <f>H245+H245*5%</f>
        <v>399000</v>
      </c>
      <c r="L245" s="211"/>
      <c r="M245" s="211">
        <f t="shared" si="13"/>
        <v>19000</v>
      </c>
      <c r="N245" s="21">
        <f t="shared" si="14"/>
        <v>19000</v>
      </c>
      <c r="O245" s="97"/>
      <c r="P245" s="15">
        <f t="shared" si="11"/>
        <v>418950</v>
      </c>
      <c r="Q245" s="15">
        <f t="shared" si="11"/>
        <v>418950</v>
      </c>
      <c r="R245" s="211"/>
      <c r="S245" s="15">
        <f t="shared" si="12"/>
        <v>439897.5</v>
      </c>
      <c r="T245" s="15">
        <f t="shared" si="12"/>
        <v>439897.5</v>
      </c>
      <c r="U245"/>
    </row>
    <row r="246" spans="4:21" ht="12.75" x14ac:dyDescent="0.15">
      <c r="D246" s="114">
        <v>0</v>
      </c>
      <c r="E246" s="114">
        <v>0</v>
      </c>
      <c r="F246" s="194">
        <v>0</v>
      </c>
      <c r="G246" s="192"/>
      <c r="H246" s="192"/>
      <c r="I246" s="192"/>
      <c r="J246" s="97"/>
      <c r="K246" s="97"/>
      <c r="L246" s="211"/>
      <c r="M246" s="211">
        <f t="shared" si="13"/>
        <v>0</v>
      </c>
      <c r="N246" s="21">
        <f t="shared" si="14"/>
        <v>0</v>
      </c>
      <c r="O246" s="97"/>
      <c r="P246" s="15">
        <f t="shared" si="11"/>
        <v>0</v>
      </c>
      <c r="Q246" s="15">
        <f t="shared" si="11"/>
        <v>0</v>
      </c>
      <c r="R246" s="211"/>
      <c r="S246" s="15">
        <f t="shared" si="12"/>
        <v>0</v>
      </c>
      <c r="T246" s="15">
        <f t="shared" si="12"/>
        <v>0</v>
      </c>
      <c r="U246"/>
    </row>
    <row r="247" spans="4:21" ht="12.75" x14ac:dyDescent="0.15">
      <c r="D247" s="114">
        <v>0</v>
      </c>
      <c r="E247" s="114">
        <v>0</v>
      </c>
      <c r="F247" s="194">
        <v>0</v>
      </c>
      <c r="G247" s="192"/>
      <c r="H247" s="192"/>
      <c r="I247" s="192"/>
      <c r="J247" s="97"/>
      <c r="K247" s="97"/>
      <c r="L247" s="211"/>
      <c r="M247" s="211">
        <f t="shared" si="13"/>
        <v>0</v>
      </c>
      <c r="N247" s="21">
        <f t="shared" si="14"/>
        <v>0</v>
      </c>
      <c r="O247" s="97"/>
      <c r="P247" s="15">
        <f t="shared" si="11"/>
        <v>0</v>
      </c>
      <c r="Q247" s="15">
        <f t="shared" si="11"/>
        <v>0</v>
      </c>
      <c r="R247" s="211"/>
      <c r="S247" s="15">
        <f t="shared" si="12"/>
        <v>0</v>
      </c>
      <c r="T247" s="15">
        <f t="shared" si="12"/>
        <v>0</v>
      </c>
      <c r="U247"/>
    </row>
    <row r="248" spans="4:21" ht="12.75" x14ac:dyDescent="0.15">
      <c r="D248" s="75"/>
      <c r="E248" s="75"/>
      <c r="F248" s="125"/>
      <c r="G248" s="192"/>
      <c r="H248" s="192"/>
      <c r="I248" s="192"/>
      <c r="J248" s="97"/>
      <c r="K248" s="97"/>
      <c r="L248" s="211"/>
      <c r="M248" s="211">
        <f t="shared" si="13"/>
        <v>0</v>
      </c>
      <c r="N248" s="21">
        <f t="shared" si="14"/>
        <v>0</v>
      </c>
      <c r="O248" s="97"/>
      <c r="P248" s="15">
        <f t="shared" si="11"/>
        <v>0</v>
      </c>
      <c r="Q248" s="15">
        <f t="shared" si="11"/>
        <v>0</v>
      </c>
      <c r="R248" s="211"/>
      <c r="S248" s="15">
        <f t="shared" si="12"/>
        <v>0</v>
      </c>
      <c r="T248" s="15">
        <f t="shared" si="12"/>
        <v>0</v>
      </c>
      <c r="U248"/>
    </row>
    <row r="249" spans="4:21" ht="12.75" x14ac:dyDescent="0.15">
      <c r="D249" s="114">
        <v>0</v>
      </c>
      <c r="E249" s="114">
        <v>0</v>
      </c>
      <c r="F249" s="194">
        <v>0</v>
      </c>
      <c r="G249" s="192"/>
      <c r="H249" s="192"/>
      <c r="I249" s="192"/>
      <c r="J249" s="97"/>
      <c r="K249" s="97"/>
      <c r="L249" s="211"/>
      <c r="M249" s="211">
        <f t="shared" si="13"/>
        <v>0</v>
      </c>
      <c r="N249" s="21">
        <f t="shared" si="14"/>
        <v>0</v>
      </c>
      <c r="O249" s="97"/>
      <c r="P249" s="15">
        <f t="shared" si="11"/>
        <v>0</v>
      </c>
      <c r="Q249" s="15">
        <f t="shared" si="11"/>
        <v>0</v>
      </c>
      <c r="R249" s="211"/>
      <c r="S249" s="15">
        <f t="shared" si="12"/>
        <v>0</v>
      </c>
      <c r="T249" s="15">
        <f t="shared" si="12"/>
        <v>0</v>
      </c>
      <c r="U249"/>
    </row>
    <row r="250" spans="4:21" ht="12.75" x14ac:dyDescent="0.15">
      <c r="D250" s="114">
        <v>0</v>
      </c>
      <c r="E250" s="114">
        <v>0</v>
      </c>
      <c r="F250" s="194">
        <v>0</v>
      </c>
      <c r="G250" s="192"/>
      <c r="H250" s="192"/>
      <c r="I250" s="192"/>
      <c r="J250" s="97"/>
      <c r="K250" s="97"/>
      <c r="L250" s="211"/>
      <c r="M250" s="211">
        <f t="shared" si="13"/>
        <v>0</v>
      </c>
      <c r="N250" s="21">
        <f t="shared" si="14"/>
        <v>0</v>
      </c>
      <c r="O250" s="97"/>
      <c r="P250" s="15">
        <f t="shared" si="11"/>
        <v>0</v>
      </c>
      <c r="Q250" s="15">
        <f t="shared" si="11"/>
        <v>0</v>
      </c>
      <c r="R250" s="211"/>
      <c r="S250" s="15">
        <f t="shared" si="12"/>
        <v>0</v>
      </c>
      <c r="T250" s="15">
        <f t="shared" si="12"/>
        <v>0</v>
      </c>
      <c r="U250"/>
    </row>
    <row r="251" spans="4:21" ht="12.75" x14ac:dyDescent="0.15">
      <c r="D251" s="114">
        <v>0</v>
      </c>
      <c r="E251" s="114">
        <v>0</v>
      </c>
      <c r="F251" s="194">
        <v>0</v>
      </c>
      <c r="G251" s="192"/>
      <c r="H251" s="192"/>
      <c r="I251" s="192"/>
      <c r="J251" s="97"/>
      <c r="K251" s="97"/>
      <c r="L251" s="211"/>
      <c r="M251" s="211">
        <f t="shared" si="13"/>
        <v>0</v>
      </c>
      <c r="N251" s="21">
        <f t="shared" si="14"/>
        <v>0</v>
      </c>
      <c r="O251" s="97"/>
      <c r="P251" s="15">
        <f t="shared" si="11"/>
        <v>0</v>
      </c>
      <c r="Q251" s="15">
        <f t="shared" si="11"/>
        <v>0</v>
      </c>
      <c r="R251" s="211"/>
      <c r="S251" s="15">
        <f t="shared" si="12"/>
        <v>0</v>
      </c>
      <c r="T251" s="15">
        <f t="shared" si="12"/>
        <v>0</v>
      </c>
      <c r="U251"/>
    </row>
    <row r="252" spans="4:21" ht="12.75" x14ac:dyDescent="0.15">
      <c r="D252" s="75"/>
      <c r="E252" s="75"/>
      <c r="F252" s="125"/>
      <c r="G252" s="192"/>
      <c r="H252" s="192"/>
      <c r="I252" s="192"/>
      <c r="J252" s="97"/>
      <c r="K252" s="97"/>
      <c r="L252" s="211"/>
      <c r="M252" s="211">
        <f t="shared" si="13"/>
        <v>0</v>
      </c>
      <c r="N252" s="21">
        <f t="shared" si="14"/>
        <v>0</v>
      </c>
      <c r="O252" s="97"/>
      <c r="P252" s="15">
        <f t="shared" si="11"/>
        <v>0</v>
      </c>
      <c r="Q252" s="15">
        <f t="shared" si="11"/>
        <v>0</v>
      </c>
      <c r="R252" s="211"/>
      <c r="S252" s="15">
        <f t="shared" si="12"/>
        <v>0</v>
      </c>
      <c r="T252" s="15">
        <f t="shared" si="12"/>
        <v>0</v>
      </c>
      <c r="U252"/>
    </row>
    <row r="253" spans="4:21" ht="12.75" x14ac:dyDescent="0.15">
      <c r="D253" s="114">
        <v>0</v>
      </c>
      <c r="E253" s="114">
        <v>0</v>
      </c>
      <c r="F253" s="194">
        <v>0</v>
      </c>
      <c r="G253" s="192"/>
      <c r="H253" s="192"/>
      <c r="I253" s="192"/>
      <c r="J253" s="97"/>
      <c r="K253" s="97"/>
      <c r="L253" s="211"/>
      <c r="M253" s="211">
        <f t="shared" si="13"/>
        <v>0</v>
      </c>
      <c r="N253" s="21">
        <f t="shared" si="14"/>
        <v>0</v>
      </c>
      <c r="O253" s="97"/>
      <c r="P253" s="15">
        <f t="shared" si="11"/>
        <v>0</v>
      </c>
      <c r="Q253" s="15">
        <f t="shared" si="11"/>
        <v>0</v>
      </c>
      <c r="R253" s="211"/>
      <c r="S253" s="15">
        <f t="shared" si="12"/>
        <v>0</v>
      </c>
      <c r="T253" s="15">
        <f t="shared" si="12"/>
        <v>0</v>
      </c>
      <c r="U253"/>
    </row>
    <row r="254" spans="4:21" ht="12.75" x14ac:dyDescent="0.15">
      <c r="D254" s="114">
        <v>0</v>
      </c>
      <c r="E254" s="114">
        <v>0</v>
      </c>
      <c r="F254" s="194">
        <v>0</v>
      </c>
      <c r="G254" s="192"/>
      <c r="H254" s="192"/>
      <c r="I254" s="192"/>
      <c r="J254" s="97"/>
      <c r="K254" s="97"/>
      <c r="L254" s="211"/>
      <c r="M254" s="211">
        <f t="shared" si="13"/>
        <v>0</v>
      </c>
      <c r="N254" s="21">
        <f t="shared" si="14"/>
        <v>0</v>
      </c>
      <c r="O254" s="97"/>
      <c r="P254" s="15">
        <f t="shared" si="11"/>
        <v>0</v>
      </c>
      <c r="Q254" s="15">
        <f t="shared" si="11"/>
        <v>0</v>
      </c>
      <c r="R254" s="211"/>
      <c r="S254" s="15">
        <f t="shared" si="12"/>
        <v>0</v>
      </c>
      <c r="T254" s="15">
        <f t="shared" si="12"/>
        <v>0</v>
      </c>
      <c r="U254"/>
    </row>
    <row r="255" spans="4:21" ht="12.75" x14ac:dyDescent="0.15">
      <c r="D255" s="114">
        <v>0</v>
      </c>
      <c r="E255" s="114">
        <v>0</v>
      </c>
      <c r="F255" s="194">
        <v>0</v>
      </c>
      <c r="G255" s="192"/>
      <c r="H255" s="192"/>
      <c r="I255" s="192"/>
      <c r="J255" s="97"/>
      <c r="K255" s="97"/>
      <c r="L255" s="211"/>
      <c r="M255" s="211">
        <f t="shared" si="13"/>
        <v>0</v>
      </c>
      <c r="N255" s="21">
        <f t="shared" si="14"/>
        <v>0</v>
      </c>
      <c r="O255" s="97"/>
      <c r="P255" s="15">
        <f t="shared" si="11"/>
        <v>0</v>
      </c>
      <c r="Q255" s="15">
        <f t="shared" si="11"/>
        <v>0</v>
      </c>
      <c r="R255" s="211"/>
      <c r="S255" s="15">
        <f t="shared" si="12"/>
        <v>0</v>
      </c>
      <c r="T255" s="15">
        <f t="shared" si="12"/>
        <v>0</v>
      </c>
      <c r="U255"/>
    </row>
    <row r="256" spans="4:21" ht="12.75" x14ac:dyDescent="0.15">
      <c r="D256" s="75"/>
      <c r="E256" s="75"/>
      <c r="F256" s="125"/>
      <c r="G256" s="192"/>
      <c r="H256" s="192"/>
      <c r="I256" s="192"/>
      <c r="J256" s="97"/>
      <c r="K256" s="97"/>
      <c r="L256" s="211"/>
      <c r="M256" s="211">
        <f t="shared" si="13"/>
        <v>0</v>
      </c>
      <c r="N256" s="21">
        <f t="shared" si="14"/>
        <v>0</v>
      </c>
      <c r="O256" s="97"/>
      <c r="P256" s="15">
        <f t="shared" si="11"/>
        <v>0</v>
      </c>
      <c r="Q256" s="15">
        <f t="shared" si="11"/>
        <v>0</v>
      </c>
      <c r="R256" s="211"/>
      <c r="S256" s="15">
        <f t="shared" si="12"/>
        <v>0</v>
      </c>
      <c r="T256" s="15">
        <f t="shared" si="12"/>
        <v>0</v>
      </c>
      <c r="U256"/>
    </row>
    <row r="257" spans="4:21" ht="12.75" x14ac:dyDescent="0.15">
      <c r="D257" s="114">
        <v>0</v>
      </c>
      <c r="E257" s="114">
        <v>0</v>
      </c>
      <c r="F257" s="194">
        <v>0</v>
      </c>
      <c r="G257" s="192"/>
      <c r="H257" s="192"/>
      <c r="I257" s="192"/>
      <c r="J257" s="97"/>
      <c r="K257" s="97"/>
      <c r="L257" s="211"/>
      <c r="M257" s="211">
        <f t="shared" si="13"/>
        <v>0</v>
      </c>
      <c r="N257" s="21">
        <f t="shared" si="14"/>
        <v>0</v>
      </c>
      <c r="O257" s="97"/>
      <c r="P257" s="15">
        <f t="shared" si="11"/>
        <v>0</v>
      </c>
      <c r="Q257" s="15">
        <f t="shared" si="11"/>
        <v>0</v>
      </c>
      <c r="R257" s="211"/>
      <c r="S257" s="15">
        <f t="shared" si="12"/>
        <v>0</v>
      </c>
      <c r="T257" s="15">
        <f t="shared" si="12"/>
        <v>0</v>
      </c>
      <c r="U257"/>
    </row>
    <row r="258" spans="4:21" ht="12.75" x14ac:dyDescent="0.15">
      <c r="D258" s="114">
        <v>0</v>
      </c>
      <c r="E258" s="114">
        <v>0</v>
      </c>
      <c r="F258" s="194">
        <v>0</v>
      </c>
      <c r="G258" s="192"/>
      <c r="H258" s="192"/>
      <c r="I258" s="192"/>
      <c r="J258" s="97"/>
      <c r="K258" s="97"/>
      <c r="L258" s="211"/>
      <c r="M258" s="211">
        <f t="shared" si="13"/>
        <v>0</v>
      </c>
      <c r="N258" s="21">
        <f t="shared" si="14"/>
        <v>0</v>
      </c>
      <c r="O258" s="97"/>
      <c r="P258" s="15">
        <f t="shared" si="11"/>
        <v>0</v>
      </c>
      <c r="Q258" s="15">
        <f t="shared" si="11"/>
        <v>0</v>
      </c>
      <c r="R258" s="211"/>
      <c r="S258" s="15">
        <f t="shared" si="12"/>
        <v>0</v>
      </c>
      <c r="T258" s="15">
        <f t="shared" si="12"/>
        <v>0</v>
      </c>
      <c r="U258"/>
    </row>
    <row r="259" spans="4:21" ht="12.75" x14ac:dyDescent="0.15">
      <c r="D259" s="114">
        <v>184778200</v>
      </c>
      <c r="E259" s="114">
        <v>184778200</v>
      </c>
      <c r="F259" s="194">
        <v>0</v>
      </c>
      <c r="G259" s="190">
        <f>G261</f>
        <v>190000</v>
      </c>
      <c r="H259" s="190">
        <f>H261</f>
        <v>190000</v>
      </c>
      <c r="I259" s="192"/>
      <c r="J259" s="202">
        <f>J261</f>
        <v>199500</v>
      </c>
      <c r="K259" s="202">
        <f>K261</f>
        <v>199500</v>
      </c>
      <c r="L259" s="211"/>
      <c r="M259" s="211">
        <f t="shared" si="13"/>
        <v>9500</v>
      </c>
      <c r="N259" s="21">
        <f t="shared" si="14"/>
        <v>9500</v>
      </c>
      <c r="O259" s="97"/>
      <c r="P259" s="15">
        <f t="shared" si="11"/>
        <v>209475</v>
      </c>
      <c r="Q259" s="15">
        <f t="shared" si="11"/>
        <v>209475</v>
      </c>
      <c r="R259" s="211"/>
      <c r="S259" s="15">
        <f t="shared" si="12"/>
        <v>219948.75</v>
      </c>
      <c r="T259" s="15">
        <f t="shared" si="12"/>
        <v>219948.75</v>
      </c>
      <c r="U259"/>
    </row>
    <row r="260" spans="4:21" ht="12.75" x14ac:dyDescent="0.15">
      <c r="D260" s="75"/>
      <c r="E260" s="75"/>
      <c r="F260" s="125"/>
      <c r="G260" s="192"/>
      <c r="H260" s="192"/>
      <c r="I260" s="192"/>
      <c r="J260" s="97"/>
      <c r="K260" s="97"/>
      <c r="L260" s="211"/>
      <c r="M260" s="211">
        <f t="shared" si="13"/>
        <v>0</v>
      </c>
      <c r="N260" s="21">
        <f t="shared" si="14"/>
        <v>0</v>
      </c>
      <c r="O260" s="97"/>
      <c r="P260" s="15">
        <f t="shared" si="11"/>
        <v>0</v>
      </c>
      <c r="Q260" s="15">
        <f t="shared" si="11"/>
        <v>0</v>
      </c>
      <c r="R260" s="211"/>
      <c r="S260" s="15">
        <f t="shared" si="12"/>
        <v>0</v>
      </c>
      <c r="T260" s="15">
        <f t="shared" si="12"/>
        <v>0</v>
      </c>
      <c r="U260"/>
    </row>
    <row r="261" spans="4:21" ht="12.75" x14ac:dyDescent="0.15">
      <c r="D261" s="114">
        <v>184778200</v>
      </c>
      <c r="E261" s="114">
        <v>184778200</v>
      </c>
      <c r="F261" s="194">
        <v>0</v>
      </c>
      <c r="G261" s="192">
        <v>190000</v>
      </c>
      <c r="H261" s="192">
        <v>190000</v>
      </c>
      <c r="I261" s="192"/>
      <c r="J261" s="97">
        <f>G261+G261*5%</f>
        <v>199500</v>
      </c>
      <c r="K261" s="97">
        <f>H261+H261*5%</f>
        <v>199500</v>
      </c>
      <c r="L261" s="211"/>
      <c r="M261" s="211">
        <f t="shared" si="13"/>
        <v>9500</v>
      </c>
      <c r="N261" s="21">
        <f t="shared" si="14"/>
        <v>9500</v>
      </c>
      <c r="O261" s="97"/>
      <c r="P261" s="15">
        <f t="shared" si="11"/>
        <v>209475</v>
      </c>
      <c r="Q261" s="15">
        <f t="shared" si="11"/>
        <v>209475</v>
      </c>
      <c r="R261" s="211"/>
      <c r="S261" s="15">
        <f t="shared" si="12"/>
        <v>219948.75</v>
      </c>
      <c r="T261" s="15">
        <f t="shared" si="12"/>
        <v>219948.75</v>
      </c>
      <c r="U261"/>
    </row>
    <row r="262" spans="4:21" ht="12.75" x14ac:dyDescent="0.15">
      <c r="D262" s="114">
        <v>0</v>
      </c>
      <c r="E262" s="114">
        <v>0</v>
      </c>
      <c r="F262" s="194">
        <v>0</v>
      </c>
      <c r="G262" s="192"/>
      <c r="H262" s="192"/>
      <c r="I262" s="192"/>
      <c r="J262" s="97"/>
      <c r="K262" s="97"/>
      <c r="L262" s="211"/>
      <c r="M262" s="211">
        <f t="shared" si="13"/>
        <v>0</v>
      </c>
      <c r="N262" s="21">
        <f t="shared" si="14"/>
        <v>0</v>
      </c>
      <c r="O262" s="97"/>
      <c r="P262" s="15">
        <f t="shared" si="11"/>
        <v>0</v>
      </c>
      <c r="Q262" s="15">
        <f t="shared" si="11"/>
        <v>0</v>
      </c>
      <c r="R262" s="211"/>
      <c r="S262" s="15">
        <f t="shared" si="12"/>
        <v>0</v>
      </c>
      <c r="T262" s="15">
        <f t="shared" si="12"/>
        <v>0</v>
      </c>
      <c r="U262"/>
    </row>
    <row r="263" spans="4:21" ht="12.75" x14ac:dyDescent="0.15">
      <c r="D263" s="114">
        <v>0</v>
      </c>
      <c r="E263" s="114">
        <v>0</v>
      </c>
      <c r="F263" s="194">
        <v>0</v>
      </c>
      <c r="G263" s="192"/>
      <c r="H263" s="192"/>
      <c r="I263" s="192"/>
      <c r="J263" s="97"/>
      <c r="K263" s="97"/>
      <c r="L263" s="211"/>
      <c r="M263" s="211">
        <f t="shared" si="13"/>
        <v>0</v>
      </c>
      <c r="N263" s="21">
        <f t="shared" si="14"/>
        <v>0</v>
      </c>
      <c r="O263" s="97"/>
      <c r="P263" s="15">
        <f t="shared" si="11"/>
        <v>0</v>
      </c>
      <c r="Q263" s="15">
        <f t="shared" si="11"/>
        <v>0</v>
      </c>
      <c r="R263" s="211"/>
      <c r="S263" s="15">
        <f t="shared" si="12"/>
        <v>0</v>
      </c>
      <c r="T263" s="15">
        <f t="shared" si="12"/>
        <v>0</v>
      </c>
      <c r="U263"/>
    </row>
    <row r="264" spans="4:21" ht="12.75" x14ac:dyDescent="0.15">
      <c r="D264" s="75"/>
      <c r="E264" s="75"/>
      <c r="F264" s="125"/>
      <c r="G264" s="192"/>
      <c r="H264" s="192"/>
      <c r="I264" s="192"/>
      <c r="J264" s="97"/>
      <c r="K264" s="97"/>
      <c r="L264" s="211"/>
      <c r="M264" s="211">
        <f t="shared" si="13"/>
        <v>0</v>
      </c>
      <c r="N264" s="21">
        <f t="shared" si="14"/>
        <v>0</v>
      </c>
      <c r="O264" s="97"/>
      <c r="P264" s="15">
        <f t="shared" si="11"/>
        <v>0</v>
      </c>
      <c r="Q264" s="15">
        <f t="shared" si="11"/>
        <v>0</v>
      </c>
      <c r="R264" s="211"/>
      <c r="S264" s="15">
        <f t="shared" si="12"/>
        <v>0</v>
      </c>
      <c r="T264" s="15">
        <f t="shared" si="12"/>
        <v>0</v>
      </c>
      <c r="U264"/>
    </row>
    <row r="265" spans="4:21" ht="12.75" x14ac:dyDescent="0.15">
      <c r="D265" s="114">
        <v>0</v>
      </c>
      <c r="E265" s="114">
        <v>0</v>
      </c>
      <c r="F265" s="194">
        <v>0</v>
      </c>
      <c r="G265" s="192"/>
      <c r="H265" s="192"/>
      <c r="I265" s="192"/>
      <c r="J265" s="97"/>
      <c r="K265" s="97"/>
      <c r="L265" s="211"/>
      <c r="M265" s="211">
        <f t="shared" si="13"/>
        <v>0</v>
      </c>
      <c r="N265" s="21">
        <f t="shared" si="14"/>
        <v>0</v>
      </c>
      <c r="O265" s="97"/>
      <c r="P265" s="15">
        <f t="shared" si="11"/>
        <v>0</v>
      </c>
      <c r="Q265" s="15">
        <f t="shared" si="11"/>
        <v>0</v>
      </c>
      <c r="R265" s="211"/>
      <c r="S265" s="15">
        <f t="shared" si="12"/>
        <v>0</v>
      </c>
      <c r="T265" s="15">
        <f t="shared" si="12"/>
        <v>0</v>
      </c>
      <c r="U265"/>
    </row>
    <row r="266" spans="4:21" ht="12.75" x14ac:dyDescent="0.15">
      <c r="D266" s="114">
        <v>0</v>
      </c>
      <c r="E266" s="114">
        <v>0</v>
      </c>
      <c r="F266" s="194">
        <v>0</v>
      </c>
      <c r="G266" s="192"/>
      <c r="H266" s="192"/>
      <c r="I266" s="192"/>
      <c r="J266" s="97"/>
      <c r="K266" s="97"/>
      <c r="L266" s="211"/>
      <c r="M266" s="211">
        <f t="shared" si="13"/>
        <v>0</v>
      </c>
      <c r="N266" s="21">
        <f t="shared" si="14"/>
        <v>0</v>
      </c>
      <c r="O266" s="97"/>
      <c r="P266" s="15">
        <f t="shared" si="11"/>
        <v>0</v>
      </c>
      <c r="Q266" s="15">
        <f t="shared" si="11"/>
        <v>0</v>
      </c>
      <c r="R266" s="211"/>
      <c r="S266" s="15">
        <f t="shared" si="12"/>
        <v>0</v>
      </c>
      <c r="T266" s="15">
        <f t="shared" si="12"/>
        <v>0</v>
      </c>
      <c r="U266"/>
    </row>
    <row r="267" spans="4:21" ht="12.75" x14ac:dyDescent="0.15">
      <c r="D267" s="75"/>
      <c r="E267" s="75"/>
      <c r="F267" s="125"/>
      <c r="G267" s="192"/>
      <c r="H267" s="192"/>
      <c r="I267" s="192"/>
      <c r="J267" s="97"/>
      <c r="K267" s="97"/>
      <c r="L267" s="211"/>
      <c r="M267" s="211">
        <f t="shared" si="13"/>
        <v>0</v>
      </c>
      <c r="N267" s="21">
        <f t="shared" si="14"/>
        <v>0</v>
      </c>
      <c r="O267" s="97"/>
      <c r="P267" s="15">
        <f t="shared" si="11"/>
        <v>0</v>
      </c>
      <c r="Q267" s="15">
        <f t="shared" si="11"/>
        <v>0</v>
      </c>
      <c r="R267" s="211"/>
      <c r="S267" s="15">
        <f t="shared" si="12"/>
        <v>0</v>
      </c>
      <c r="T267" s="15">
        <f t="shared" si="12"/>
        <v>0</v>
      </c>
      <c r="U267"/>
    </row>
    <row r="268" spans="4:21" ht="12.75" x14ac:dyDescent="0.15">
      <c r="D268" s="114">
        <v>0</v>
      </c>
      <c r="E268" s="114">
        <v>0</v>
      </c>
      <c r="F268" s="194">
        <v>0</v>
      </c>
      <c r="G268" s="192"/>
      <c r="H268" s="192"/>
      <c r="I268" s="192"/>
      <c r="J268" s="97"/>
      <c r="K268" s="97"/>
      <c r="L268" s="211"/>
      <c r="M268" s="211">
        <f t="shared" si="13"/>
        <v>0</v>
      </c>
      <c r="N268" s="21">
        <f t="shared" si="14"/>
        <v>0</v>
      </c>
      <c r="O268" s="97"/>
      <c r="P268" s="15">
        <f t="shared" ref="P268:Q308" si="15">J268+J268*5%</f>
        <v>0</v>
      </c>
      <c r="Q268" s="15">
        <f t="shared" si="15"/>
        <v>0</v>
      </c>
      <c r="R268" s="211"/>
      <c r="S268" s="15">
        <f t="shared" ref="S268:T308" si="16">P268+P268*5%</f>
        <v>0</v>
      </c>
      <c r="T268" s="15">
        <f t="shared" si="16"/>
        <v>0</v>
      </c>
      <c r="U268"/>
    </row>
    <row r="269" spans="4:21" ht="12.75" x14ac:dyDescent="0.15">
      <c r="D269" s="114">
        <v>0</v>
      </c>
      <c r="E269" s="114">
        <v>0</v>
      </c>
      <c r="F269" s="194">
        <v>0</v>
      </c>
      <c r="G269" s="192"/>
      <c r="H269" s="192"/>
      <c r="I269" s="192"/>
      <c r="J269" s="97"/>
      <c r="K269" s="97"/>
      <c r="L269" s="211"/>
      <c r="M269" s="211">
        <f t="shared" si="13"/>
        <v>0</v>
      </c>
      <c r="N269" s="21">
        <f t="shared" si="14"/>
        <v>0</v>
      </c>
      <c r="O269" s="97"/>
      <c r="P269" s="15">
        <f t="shared" si="15"/>
        <v>0</v>
      </c>
      <c r="Q269" s="15">
        <f t="shared" si="15"/>
        <v>0</v>
      </c>
      <c r="R269" s="211"/>
      <c r="S269" s="15">
        <f t="shared" si="16"/>
        <v>0</v>
      </c>
      <c r="T269" s="15">
        <f t="shared" si="16"/>
        <v>0</v>
      </c>
      <c r="U269"/>
    </row>
    <row r="270" spans="4:21" ht="12.75" x14ac:dyDescent="0.15">
      <c r="D270" s="75"/>
      <c r="E270" s="75"/>
      <c r="F270" s="125"/>
      <c r="G270" s="192"/>
      <c r="H270" s="192"/>
      <c r="I270" s="192"/>
      <c r="J270" s="97"/>
      <c r="K270" s="97"/>
      <c r="L270" s="211"/>
      <c r="M270" s="211">
        <f t="shared" si="13"/>
        <v>0</v>
      </c>
      <c r="N270" s="21">
        <f t="shared" si="14"/>
        <v>0</v>
      </c>
      <c r="O270" s="97"/>
      <c r="P270" s="15">
        <f t="shared" si="15"/>
        <v>0</v>
      </c>
      <c r="Q270" s="15">
        <f t="shared" si="15"/>
        <v>0</v>
      </c>
      <c r="R270" s="211"/>
      <c r="S270" s="15">
        <f t="shared" si="16"/>
        <v>0</v>
      </c>
      <c r="T270" s="15">
        <f t="shared" si="16"/>
        <v>0</v>
      </c>
      <c r="U270"/>
    </row>
    <row r="271" spans="4:21" ht="12.75" x14ac:dyDescent="0.15">
      <c r="D271" s="114">
        <v>0</v>
      </c>
      <c r="E271" s="114">
        <v>0</v>
      </c>
      <c r="F271" s="194">
        <v>0</v>
      </c>
      <c r="G271" s="192"/>
      <c r="H271" s="192"/>
      <c r="I271" s="192"/>
      <c r="J271" s="97"/>
      <c r="K271" s="97"/>
      <c r="L271" s="211"/>
      <c r="M271" s="211">
        <f t="shared" si="13"/>
        <v>0</v>
      </c>
      <c r="N271" s="21">
        <f t="shared" si="14"/>
        <v>0</v>
      </c>
      <c r="O271" s="97"/>
      <c r="P271" s="15">
        <f t="shared" si="15"/>
        <v>0</v>
      </c>
      <c r="Q271" s="15">
        <f t="shared" si="15"/>
        <v>0</v>
      </c>
      <c r="R271" s="211"/>
      <c r="S271" s="15">
        <f t="shared" si="16"/>
        <v>0</v>
      </c>
      <c r="T271" s="15">
        <f t="shared" si="16"/>
        <v>0</v>
      </c>
      <c r="U271"/>
    </row>
    <row r="272" spans="4:21" ht="12.75" x14ac:dyDescent="0.15">
      <c r="D272" s="114">
        <v>27424924.899999999</v>
      </c>
      <c r="E272" s="114">
        <v>27424924.899999999</v>
      </c>
      <c r="F272" s="194">
        <v>0</v>
      </c>
      <c r="G272" s="190">
        <f>G293</f>
        <v>23700</v>
      </c>
      <c r="H272" s="190">
        <f>H293</f>
        <v>23700</v>
      </c>
      <c r="I272" s="192"/>
      <c r="J272" s="203">
        <f>J293</f>
        <v>24885</v>
      </c>
      <c r="K272" s="203">
        <f>K293</f>
        <v>24885</v>
      </c>
      <c r="L272" s="211"/>
      <c r="M272" s="211">
        <f t="shared" si="13"/>
        <v>1185</v>
      </c>
      <c r="N272" s="21">
        <f t="shared" si="14"/>
        <v>1185</v>
      </c>
      <c r="O272" s="97"/>
      <c r="P272" s="15">
        <f t="shared" si="15"/>
        <v>26129.25</v>
      </c>
      <c r="Q272" s="15">
        <f t="shared" si="15"/>
        <v>26129.25</v>
      </c>
      <c r="R272" s="211"/>
      <c r="S272" s="15">
        <f t="shared" si="16"/>
        <v>27435.712500000001</v>
      </c>
      <c r="T272" s="15">
        <f t="shared" si="16"/>
        <v>27435.712500000001</v>
      </c>
      <c r="U272"/>
    </row>
    <row r="273" spans="4:21" ht="12.75" x14ac:dyDescent="0.15">
      <c r="D273" s="75"/>
      <c r="E273" s="75"/>
      <c r="F273" s="125"/>
      <c r="G273" s="192"/>
      <c r="H273" s="192"/>
      <c r="I273" s="192"/>
      <c r="J273" s="97"/>
      <c r="K273" s="97"/>
      <c r="L273" s="211"/>
      <c r="M273" s="211">
        <f t="shared" si="13"/>
        <v>0</v>
      </c>
      <c r="N273" s="21">
        <f t="shared" si="14"/>
        <v>0</v>
      </c>
      <c r="O273" s="97"/>
      <c r="P273" s="15">
        <f t="shared" si="15"/>
        <v>0</v>
      </c>
      <c r="Q273" s="15">
        <f t="shared" si="15"/>
        <v>0</v>
      </c>
      <c r="R273" s="211"/>
      <c r="S273" s="15">
        <f t="shared" si="16"/>
        <v>0</v>
      </c>
      <c r="T273" s="15">
        <f t="shared" si="16"/>
        <v>0</v>
      </c>
      <c r="U273"/>
    </row>
    <row r="274" spans="4:21" ht="12.75" x14ac:dyDescent="0.15">
      <c r="D274" s="114">
        <v>0</v>
      </c>
      <c r="E274" s="114">
        <v>0</v>
      </c>
      <c r="F274" s="194">
        <v>0</v>
      </c>
      <c r="G274" s="192"/>
      <c r="H274" s="192"/>
      <c r="I274" s="192"/>
      <c r="J274" s="97"/>
      <c r="K274" s="97"/>
      <c r="L274" s="211"/>
      <c r="M274" s="211">
        <f t="shared" si="13"/>
        <v>0</v>
      </c>
      <c r="N274" s="21">
        <f t="shared" si="14"/>
        <v>0</v>
      </c>
      <c r="O274" s="97"/>
      <c r="P274" s="15">
        <f t="shared" si="15"/>
        <v>0</v>
      </c>
      <c r="Q274" s="15">
        <f t="shared" si="15"/>
        <v>0</v>
      </c>
      <c r="R274" s="211"/>
      <c r="S274" s="15">
        <f t="shared" si="16"/>
        <v>0</v>
      </c>
      <c r="T274" s="15">
        <f t="shared" si="16"/>
        <v>0</v>
      </c>
      <c r="U274"/>
    </row>
    <row r="275" spans="4:21" ht="12.75" x14ac:dyDescent="0.15">
      <c r="D275" s="75"/>
      <c r="E275" s="75"/>
      <c r="F275" s="125"/>
      <c r="G275" s="192"/>
      <c r="H275" s="192"/>
      <c r="I275" s="192"/>
      <c r="J275" s="97"/>
      <c r="K275" s="97"/>
      <c r="L275" s="211"/>
      <c r="M275" s="211">
        <f t="shared" si="13"/>
        <v>0</v>
      </c>
      <c r="N275" s="21">
        <f t="shared" si="14"/>
        <v>0</v>
      </c>
      <c r="O275" s="97"/>
      <c r="P275" s="15">
        <f t="shared" si="15"/>
        <v>0</v>
      </c>
      <c r="Q275" s="15">
        <f t="shared" si="15"/>
        <v>0</v>
      </c>
      <c r="R275" s="211"/>
      <c r="S275" s="15">
        <f t="shared" si="16"/>
        <v>0</v>
      </c>
      <c r="T275" s="15">
        <f t="shared" si="16"/>
        <v>0</v>
      </c>
      <c r="U275"/>
    </row>
    <row r="276" spans="4:21" ht="12.75" x14ac:dyDescent="0.15">
      <c r="D276" s="114">
        <v>0</v>
      </c>
      <c r="E276" s="114">
        <v>0</v>
      </c>
      <c r="F276" s="194">
        <v>0</v>
      </c>
      <c r="G276" s="192"/>
      <c r="H276" s="192"/>
      <c r="I276" s="192"/>
      <c r="J276" s="97"/>
      <c r="K276" s="97"/>
      <c r="L276" s="211"/>
      <c r="M276" s="211">
        <f t="shared" si="13"/>
        <v>0</v>
      </c>
      <c r="N276" s="21">
        <f t="shared" si="14"/>
        <v>0</v>
      </c>
      <c r="O276" s="97"/>
      <c r="P276" s="15">
        <f t="shared" si="15"/>
        <v>0</v>
      </c>
      <c r="Q276" s="15">
        <f t="shared" si="15"/>
        <v>0</v>
      </c>
      <c r="R276" s="211"/>
      <c r="S276" s="15">
        <f t="shared" si="16"/>
        <v>0</v>
      </c>
      <c r="T276" s="15">
        <f t="shared" si="16"/>
        <v>0</v>
      </c>
      <c r="U276"/>
    </row>
    <row r="277" spans="4:21" ht="12.75" x14ac:dyDescent="0.15">
      <c r="D277" s="114">
        <v>0</v>
      </c>
      <c r="E277" s="114">
        <v>0</v>
      </c>
      <c r="F277" s="194">
        <v>0</v>
      </c>
      <c r="G277" s="192"/>
      <c r="H277" s="192"/>
      <c r="I277" s="192"/>
      <c r="J277" s="97"/>
      <c r="K277" s="97"/>
      <c r="L277" s="211"/>
      <c r="M277" s="211">
        <f t="shared" si="13"/>
        <v>0</v>
      </c>
      <c r="N277" s="21">
        <f t="shared" si="14"/>
        <v>0</v>
      </c>
      <c r="O277" s="97"/>
      <c r="P277" s="15">
        <f t="shared" si="15"/>
        <v>0</v>
      </c>
      <c r="Q277" s="15">
        <f t="shared" si="15"/>
        <v>0</v>
      </c>
      <c r="R277" s="211"/>
      <c r="S277" s="15">
        <f t="shared" si="16"/>
        <v>0</v>
      </c>
      <c r="T277" s="15">
        <f t="shared" si="16"/>
        <v>0</v>
      </c>
      <c r="U277"/>
    </row>
    <row r="278" spans="4:21" ht="12.75" x14ac:dyDescent="0.15">
      <c r="D278" s="114">
        <v>0</v>
      </c>
      <c r="E278" s="114">
        <v>0</v>
      </c>
      <c r="F278" s="194">
        <v>0</v>
      </c>
      <c r="G278" s="192"/>
      <c r="H278" s="192"/>
      <c r="I278" s="192"/>
      <c r="J278" s="97"/>
      <c r="K278" s="97"/>
      <c r="L278" s="211"/>
      <c r="M278" s="211">
        <f t="shared" si="13"/>
        <v>0</v>
      </c>
      <c r="N278" s="21">
        <f t="shared" si="14"/>
        <v>0</v>
      </c>
      <c r="O278" s="97"/>
      <c r="P278" s="15">
        <f t="shared" si="15"/>
        <v>0</v>
      </c>
      <c r="Q278" s="15">
        <f t="shared" si="15"/>
        <v>0</v>
      </c>
      <c r="R278" s="211"/>
      <c r="S278" s="15">
        <f t="shared" si="16"/>
        <v>0</v>
      </c>
      <c r="T278" s="15">
        <f t="shared" si="16"/>
        <v>0</v>
      </c>
      <c r="U278"/>
    </row>
    <row r="279" spans="4:21" ht="12.75" x14ac:dyDescent="0.15">
      <c r="D279" s="75"/>
      <c r="E279" s="75"/>
      <c r="F279" s="125"/>
      <c r="G279" s="192"/>
      <c r="H279" s="192"/>
      <c r="I279" s="192"/>
      <c r="J279" s="97"/>
      <c r="K279" s="97"/>
      <c r="L279" s="211"/>
      <c r="M279" s="211">
        <f t="shared" si="13"/>
        <v>0</v>
      </c>
      <c r="N279" s="21">
        <f t="shared" si="14"/>
        <v>0</v>
      </c>
      <c r="O279" s="97"/>
      <c r="P279" s="15">
        <f t="shared" si="15"/>
        <v>0</v>
      </c>
      <c r="Q279" s="15">
        <f t="shared" si="15"/>
        <v>0</v>
      </c>
      <c r="R279" s="211"/>
      <c r="S279" s="15">
        <f t="shared" si="16"/>
        <v>0</v>
      </c>
      <c r="T279" s="15">
        <f t="shared" si="16"/>
        <v>0</v>
      </c>
      <c r="U279"/>
    </row>
    <row r="280" spans="4:21" ht="12.75" x14ac:dyDescent="0.15">
      <c r="D280" s="114">
        <v>0</v>
      </c>
      <c r="E280" s="114">
        <v>0</v>
      </c>
      <c r="F280" s="194">
        <v>0</v>
      </c>
      <c r="G280" s="192"/>
      <c r="H280" s="192"/>
      <c r="I280" s="192"/>
      <c r="J280" s="97"/>
      <c r="K280" s="97"/>
      <c r="L280" s="211"/>
      <c r="M280" s="211">
        <f t="shared" si="13"/>
        <v>0</v>
      </c>
      <c r="N280" s="21">
        <f t="shared" si="14"/>
        <v>0</v>
      </c>
      <c r="O280" s="97"/>
      <c r="P280" s="15">
        <f t="shared" si="15"/>
        <v>0</v>
      </c>
      <c r="Q280" s="15">
        <f t="shared" si="15"/>
        <v>0</v>
      </c>
      <c r="R280" s="211"/>
      <c r="S280" s="15">
        <f t="shared" si="16"/>
        <v>0</v>
      </c>
      <c r="T280" s="15">
        <f t="shared" si="16"/>
        <v>0</v>
      </c>
      <c r="U280"/>
    </row>
    <row r="281" spans="4:21" ht="12.75" x14ac:dyDescent="0.15">
      <c r="D281" s="114">
        <v>0</v>
      </c>
      <c r="E281" s="114">
        <v>0</v>
      </c>
      <c r="F281" s="194">
        <v>0</v>
      </c>
      <c r="G281" s="192"/>
      <c r="H281" s="192"/>
      <c r="I281" s="192"/>
      <c r="J281" s="97"/>
      <c r="K281" s="97"/>
      <c r="L281" s="211"/>
      <c r="M281" s="211">
        <f t="shared" si="13"/>
        <v>0</v>
      </c>
      <c r="N281" s="21">
        <f t="shared" si="14"/>
        <v>0</v>
      </c>
      <c r="O281" s="97"/>
      <c r="P281" s="15">
        <f t="shared" si="15"/>
        <v>0</v>
      </c>
      <c r="Q281" s="15">
        <f t="shared" si="15"/>
        <v>0</v>
      </c>
      <c r="R281" s="211"/>
      <c r="S281" s="15">
        <f t="shared" si="16"/>
        <v>0</v>
      </c>
      <c r="T281" s="15">
        <f t="shared" si="16"/>
        <v>0</v>
      </c>
      <c r="U281"/>
    </row>
    <row r="282" spans="4:21" ht="12.75" x14ac:dyDescent="0.15">
      <c r="D282" s="75"/>
      <c r="E282" s="75"/>
      <c r="F282" s="125"/>
      <c r="G282" s="192"/>
      <c r="H282" s="192"/>
      <c r="I282" s="192"/>
      <c r="J282" s="97"/>
      <c r="K282" s="97"/>
      <c r="L282" s="211"/>
      <c r="M282" s="211">
        <f t="shared" si="13"/>
        <v>0</v>
      </c>
      <c r="N282" s="21">
        <f t="shared" si="14"/>
        <v>0</v>
      </c>
      <c r="O282" s="97"/>
      <c r="P282" s="15">
        <f t="shared" si="15"/>
        <v>0</v>
      </c>
      <c r="Q282" s="15">
        <f t="shared" si="15"/>
        <v>0</v>
      </c>
      <c r="R282" s="211"/>
      <c r="S282" s="15">
        <f t="shared" si="16"/>
        <v>0</v>
      </c>
      <c r="T282" s="15">
        <f t="shared" si="16"/>
        <v>0</v>
      </c>
      <c r="U282"/>
    </row>
    <row r="283" spans="4:21" ht="12.75" x14ac:dyDescent="0.15">
      <c r="D283" s="114">
        <v>0</v>
      </c>
      <c r="E283" s="114">
        <v>0</v>
      </c>
      <c r="F283" s="194">
        <v>0</v>
      </c>
      <c r="G283" s="192"/>
      <c r="H283" s="192"/>
      <c r="I283" s="192"/>
      <c r="J283" s="97"/>
      <c r="K283" s="97"/>
      <c r="L283" s="211"/>
      <c r="M283" s="211">
        <f t="shared" si="13"/>
        <v>0</v>
      </c>
      <c r="N283" s="21">
        <f t="shared" si="14"/>
        <v>0</v>
      </c>
      <c r="O283" s="97"/>
      <c r="P283" s="15">
        <f t="shared" si="15"/>
        <v>0</v>
      </c>
      <c r="Q283" s="15">
        <f t="shared" si="15"/>
        <v>0</v>
      </c>
      <c r="R283" s="211"/>
      <c r="S283" s="15">
        <f t="shared" si="16"/>
        <v>0</v>
      </c>
      <c r="T283" s="15">
        <f t="shared" si="16"/>
        <v>0</v>
      </c>
      <c r="U283"/>
    </row>
    <row r="284" spans="4:21" ht="12.75" x14ac:dyDescent="0.15">
      <c r="D284" s="114">
        <v>0</v>
      </c>
      <c r="E284" s="114">
        <v>0</v>
      </c>
      <c r="F284" s="194">
        <v>0</v>
      </c>
      <c r="G284" s="192"/>
      <c r="H284" s="192"/>
      <c r="I284" s="192"/>
      <c r="J284" s="97"/>
      <c r="K284" s="97"/>
      <c r="L284" s="211"/>
      <c r="M284" s="211">
        <f t="shared" si="13"/>
        <v>0</v>
      </c>
      <c r="N284" s="21">
        <f t="shared" si="14"/>
        <v>0</v>
      </c>
      <c r="O284" s="97"/>
      <c r="P284" s="15">
        <f t="shared" si="15"/>
        <v>0</v>
      </c>
      <c r="Q284" s="15">
        <f t="shared" si="15"/>
        <v>0</v>
      </c>
      <c r="R284" s="211"/>
      <c r="S284" s="15">
        <f t="shared" si="16"/>
        <v>0</v>
      </c>
      <c r="T284" s="15">
        <f t="shared" si="16"/>
        <v>0</v>
      </c>
      <c r="U284"/>
    </row>
    <row r="285" spans="4:21" ht="12.75" x14ac:dyDescent="0.15">
      <c r="D285" s="75"/>
      <c r="E285" s="75"/>
      <c r="F285" s="125"/>
      <c r="G285" s="192"/>
      <c r="H285" s="192"/>
      <c r="I285" s="192"/>
      <c r="J285" s="97"/>
      <c r="K285" s="97"/>
      <c r="L285" s="211"/>
      <c r="M285" s="211">
        <f t="shared" si="13"/>
        <v>0</v>
      </c>
      <c r="N285" s="21">
        <f t="shared" si="14"/>
        <v>0</v>
      </c>
      <c r="O285" s="97"/>
      <c r="P285" s="15">
        <f t="shared" si="15"/>
        <v>0</v>
      </c>
      <c r="Q285" s="15">
        <f t="shared" si="15"/>
        <v>0</v>
      </c>
      <c r="R285" s="211"/>
      <c r="S285" s="15">
        <f t="shared" si="16"/>
        <v>0</v>
      </c>
      <c r="T285" s="15">
        <f t="shared" si="16"/>
        <v>0</v>
      </c>
      <c r="U285"/>
    </row>
    <row r="286" spans="4:21" ht="12.75" x14ac:dyDescent="0.15">
      <c r="D286" s="114">
        <v>0</v>
      </c>
      <c r="E286" s="114">
        <v>0</v>
      </c>
      <c r="F286" s="194">
        <v>0</v>
      </c>
      <c r="G286" s="192"/>
      <c r="H286" s="192"/>
      <c r="I286" s="192"/>
      <c r="J286" s="97"/>
      <c r="K286" s="97"/>
      <c r="L286" s="211"/>
      <c r="M286" s="211">
        <f t="shared" si="13"/>
        <v>0</v>
      </c>
      <c r="N286" s="21">
        <f t="shared" si="14"/>
        <v>0</v>
      </c>
      <c r="O286" s="97"/>
      <c r="P286" s="15">
        <f t="shared" si="15"/>
        <v>0</v>
      </c>
      <c r="Q286" s="15">
        <f t="shared" si="15"/>
        <v>0</v>
      </c>
      <c r="R286" s="211"/>
      <c r="S286" s="15">
        <f t="shared" si="16"/>
        <v>0</v>
      </c>
      <c r="T286" s="15">
        <f t="shared" si="16"/>
        <v>0</v>
      </c>
      <c r="U286"/>
    </row>
    <row r="287" spans="4:21" ht="12.75" x14ac:dyDescent="0.15">
      <c r="D287" s="114">
        <v>0</v>
      </c>
      <c r="E287" s="114">
        <v>0</v>
      </c>
      <c r="F287" s="194">
        <v>0</v>
      </c>
      <c r="G287" s="192"/>
      <c r="H287" s="192"/>
      <c r="I287" s="192"/>
      <c r="J287" s="97"/>
      <c r="K287" s="97"/>
      <c r="L287" s="211"/>
      <c r="M287" s="211">
        <f t="shared" si="13"/>
        <v>0</v>
      </c>
      <c r="N287" s="21">
        <f t="shared" si="14"/>
        <v>0</v>
      </c>
      <c r="O287" s="97"/>
      <c r="P287" s="15">
        <f t="shared" si="15"/>
        <v>0</v>
      </c>
      <c r="Q287" s="15">
        <f t="shared" si="15"/>
        <v>0</v>
      </c>
      <c r="R287" s="211"/>
      <c r="S287" s="15">
        <f t="shared" si="16"/>
        <v>0</v>
      </c>
      <c r="T287" s="15">
        <f t="shared" si="16"/>
        <v>0</v>
      </c>
      <c r="U287"/>
    </row>
    <row r="288" spans="4:21" ht="12.75" x14ac:dyDescent="0.15">
      <c r="D288" s="75"/>
      <c r="E288" s="75"/>
      <c r="F288" s="125"/>
      <c r="G288" s="192"/>
      <c r="H288" s="192"/>
      <c r="I288" s="192"/>
      <c r="J288" s="97"/>
      <c r="K288" s="97"/>
      <c r="L288" s="211"/>
      <c r="M288" s="211">
        <f t="shared" ref="M288:M307" si="17">K288-H288</f>
        <v>0</v>
      </c>
      <c r="N288" s="21">
        <f t="shared" si="14"/>
        <v>0</v>
      </c>
      <c r="O288" s="97"/>
      <c r="P288" s="15">
        <f t="shared" si="15"/>
        <v>0</v>
      </c>
      <c r="Q288" s="15">
        <f t="shared" si="15"/>
        <v>0</v>
      </c>
      <c r="R288" s="211"/>
      <c r="S288" s="15">
        <f t="shared" si="16"/>
        <v>0</v>
      </c>
      <c r="T288" s="15">
        <f t="shared" si="16"/>
        <v>0</v>
      </c>
      <c r="U288"/>
    </row>
    <row r="289" spans="4:21" ht="12.75" x14ac:dyDescent="0.15">
      <c r="D289" s="114">
        <v>0</v>
      </c>
      <c r="E289" s="114">
        <v>0</v>
      </c>
      <c r="F289" s="194">
        <v>0</v>
      </c>
      <c r="G289" s="192"/>
      <c r="H289" s="192"/>
      <c r="I289" s="192"/>
      <c r="J289" s="97"/>
      <c r="K289" s="97"/>
      <c r="L289" s="211"/>
      <c r="M289" s="211">
        <f t="shared" si="17"/>
        <v>0</v>
      </c>
      <c r="N289" s="21">
        <f t="shared" si="14"/>
        <v>0</v>
      </c>
      <c r="O289" s="97"/>
      <c r="P289" s="15">
        <f t="shared" si="15"/>
        <v>0</v>
      </c>
      <c r="Q289" s="15">
        <f t="shared" si="15"/>
        <v>0</v>
      </c>
      <c r="R289" s="211"/>
      <c r="S289" s="15">
        <f t="shared" si="16"/>
        <v>0</v>
      </c>
      <c r="T289" s="15">
        <f t="shared" si="16"/>
        <v>0</v>
      </c>
      <c r="U289"/>
    </row>
    <row r="290" spans="4:21" ht="12.75" x14ac:dyDescent="0.15">
      <c r="D290" s="114">
        <v>0</v>
      </c>
      <c r="E290" s="114">
        <v>0</v>
      </c>
      <c r="F290" s="194">
        <v>0</v>
      </c>
      <c r="G290" s="192"/>
      <c r="H290" s="192"/>
      <c r="I290" s="192"/>
      <c r="J290" s="97"/>
      <c r="K290" s="97"/>
      <c r="L290" s="211"/>
      <c r="M290" s="211">
        <f t="shared" si="17"/>
        <v>0</v>
      </c>
      <c r="N290" s="21">
        <f t="shared" si="14"/>
        <v>0</v>
      </c>
      <c r="O290" s="97"/>
      <c r="P290" s="15">
        <f t="shared" si="15"/>
        <v>0</v>
      </c>
      <c r="Q290" s="15">
        <f t="shared" si="15"/>
        <v>0</v>
      </c>
      <c r="R290" s="211"/>
      <c r="S290" s="15">
        <f t="shared" si="16"/>
        <v>0</v>
      </c>
      <c r="T290" s="15">
        <f t="shared" si="16"/>
        <v>0</v>
      </c>
      <c r="U290"/>
    </row>
    <row r="291" spans="4:21" ht="12.75" x14ac:dyDescent="0.15">
      <c r="D291" s="75"/>
      <c r="E291" s="75"/>
      <c r="F291" s="125"/>
      <c r="G291" s="192"/>
      <c r="H291" s="192"/>
      <c r="I291" s="192"/>
      <c r="J291" s="97"/>
      <c r="K291" s="97"/>
      <c r="L291" s="211"/>
      <c r="M291" s="211">
        <f t="shared" si="17"/>
        <v>0</v>
      </c>
      <c r="N291" s="21">
        <f t="shared" si="14"/>
        <v>0</v>
      </c>
      <c r="O291" s="97"/>
      <c r="P291" s="15">
        <f t="shared" si="15"/>
        <v>0</v>
      </c>
      <c r="Q291" s="15">
        <f t="shared" si="15"/>
        <v>0</v>
      </c>
      <c r="R291" s="211"/>
      <c r="S291" s="15">
        <f t="shared" si="16"/>
        <v>0</v>
      </c>
      <c r="T291" s="15">
        <f t="shared" si="16"/>
        <v>0</v>
      </c>
      <c r="U291"/>
    </row>
    <row r="292" spans="4:21" ht="12.75" x14ac:dyDescent="0.15">
      <c r="D292" s="114">
        <v>0</v>
      </c>
      <c r="E292" s="114">
        <v>0</v>
      </c>
      <c r="F292" s="194">
        <v>0</v>
      </c>
      <c r="G292" s="192"/>
      <c r="H292" s="192"/>
      <c r="I292" s="192"/>
      <c r="J292" s="202"/>
      <c r="K292" s="97"/>
      <c r="L292" s="211"/>
      <c r="M292" s="211">
        <f t="shared" si="17"/>
        <v>0</v>
      </c>
      <c r="N292" s="21">
        <f t="shared" si="14"/>
        <v>0</v>
      </c>
      <c r="O292" s="97"/>
      <c r="P292" s="15">
        <f t="shared" si="15"/>
        <v>0</v>
      </c>
      <c r="Q292" s="15">
        <f t="shared" si="15"/>
        <v>0</v>
      </c>
      <c r="R292" s="211"/>
      <c r="S292" s="15">
        <f t="shared" si="16"/>
        <v>0</v>
      </c>
      <c r="T292" s="15">
        <f t="shared" si="16"/>
        <v>0</v>
      </c>
      <c r="U292"/>
    </row>
    <row r="293" spans="4:21" ht="12.75" x14ac:dyDescent="0.15">
      <c r="D293" s="114">
        <v>27424924.899999999</v>
      </c>
      <c r="E293" s="114">
        <v>27424924.899999999</v>
      </c>
      <c r="F293" s="194">
        <v>0</v>
      </c>
      <c r="G293" s="190">
        <f>G295</f>
        <v>23700</v>
      </c>
      <c r="H293" s="190">
        <f>H295</f>
        <v>23700</v>
      </c>
      <c r="I293" s="192"/>
      <c r="J293" s="202">
        <f>J295</f>
        <v>24885</v>
      </c>
      <c r="K293" s="202">
        <f>K295</f>
        <v>24885</v>
      </c>
      <c r="L293" s="211"/>
      <c r="M293" s="211">
        <f t="shared" si="17"/>
        <v>1185</v>
      </c>
      <c r="N293" s="21">
        <f t="shared" si="14"/>
        <v>1185</v>
      </c>
      <c r="O293" s="97"/>
      <c r="P293" s="15">
        <f t="shared" si="15"/>
        <v>26129.25</v>
      </c>
      <c r="Q293" s="15">
        <f t="shared" si="15"/>
        <v>26129.25</v>
      </c>
      <c r="R293" s="211"/>
      <c r="S293" s="15">
        <f t="shared" si="16"/>
        <v>27435.712500000001</v>
      </c>
      <c r="T293" s="15">
        <f t="shared" si="16"/>
        <v>27435.712500000001</v>
      </c>
      <c r="U293"/>
    </row>
    <row r="294" spans="4:21" ht="12.75" x14ac:dyDescent="0.15">
      <c r="D294" s="75"/>
      <c r="E294" s="75"/>
      <c r="F294" s="125"/>
      <c r="G294" s="192"/>
      <c r="H294" s="192"/>
      <c r="I294" s="192"/>
      <c r="J294" s="97"/>
      <c r="K294" s="97"/>
      <c r="L294" s="211"/>
      <c r="M294" s="211">
        <f t="shared" si="17"/>
        <v>0</v>
      </c>
      <c r="N294" s="21">
        <f t="shared" si="14"/>
        <v>0</v>
      </c>
      <c r="O294" s="97"/>
      <c r="P294" s="15">
        <f t="shared" si="15"/>
        <v>0</v>
      </c>
      <c r="Q294" s="15">
        <f t="shared" si="15"/>
        <v>0</v>
      </c>
      <c r="R294" s="211"/>
      <c r="S294" s="15">
        <f t="shared" si="16"/>
        <v>0</v>
      </c>
      <c r="T294" s="15">
        <f t="shared" si="16"/>
        <v>0</v>
      </c>
      <c r="U294"/>
    </row>
    <row r="295" spans="4:21" ht="12.75" x14ac:dyDescent="0.15">
      <c r="D295" s="114">
        <v>27424924.899999999</v>
      </c>
      <c r="E295" s="114">
        <v>27424924.899999999</v>
      </c>
      <c r="F295" s="194">
        <v>0</v>
      </c>
      <c r="G295" s="192">
        <v>23700</v>
      </c>
      <c r="H295" s="192">
        <v>23700</v>
      </c>
      <c r="I295" s="192"/>
      <c r="J295" s="97">
        <f>G295+G295*5%</f>
        <v>24885</v>
      </c>
      <c r="K295" s="97">
        <f>H295+H295*5%</f>
        <v>24885</v>
      </c>
      <c r="L295" s="211"/>
      <c r="M295" s="211">
        <f t="shared" si="17"/>
        <v>1185</v>
      </c>
      <c r="N295" s="21">
        <f t="shared" si="14"/>
        <v>1185</v>
      </c>
      <c r="O295" s="97"/>
      <c r="P295" s="15">
        <f t="shared" si="15"/>
        <v>26129.25</v>
      </c>
      <c r="Q295" s="15">
        <f t="shared" si="15"/>
        <v>26129.25</v>
      </c>
      <c r="R295" s="211"/>
      <c r="S295" s="15">
        <f t="shared" si="16"/>
        <v>27435.712500000001</v>
      </c>
      <c r="T295" s="15">
        <f t="shared" si="16"/>
        <v>27435.712500000001</v>
      </c>
      <c r="U295"/>
    </row>
    <row r="296" spans="4:21" ht="12.75" x14ac:dyDescent="0.15">
      <c r="D296" s="114">
        <v>0</v>
      </c>
      <c r="E296" s="114">
        <v>0</v>
      </c>
      <c r="F296" s="194">
        <v>0</v>
      </c>
      <c r="G296" s="192"/>
      <c r="H296" s="192"/>
      <c r="I296" s="192"/>
      <c r="J296" s="97"/>
      <c r="K296" s="97"/>
      <c r="L296" s="211"/>
      <c r="M296" s="211">
        <f t="shared" si="17"/>
        <v>0</v>
      </c>
      <c r="N296" s="21">
        <f t="shared" si="14"/>
        <v>0</v>
      </c>
      <c r="O296" s="97"/>
      <c r="P296" s="15">
        <f t="shared" si="15"/>
        <v>0</v>
      </c>
      <c r="Q296" s="15">
        <f t="shared" si="15"/>
        <v>0</v>
      </c>
      <c r="R296" s="211"/>
      <c r="S296" s="15">
        <f t="shared" si="16"/>
        <v>0</v>
      </c>
      <c r="T296" s="15">
        <f t="shared" si="16"/>
        <v>0</v>
      </c>
      <c r="U296"/>
    </row>
    <row r="297" spans="4:21" ht="12.75" x14ac:dyDescent="0.15">
      <c r="D297" s="75"/>
      <c r="E297" s="75"/>
      <c r="F297" s="125"/>
      <c r="G297" s="192"/>
      <c r="H297" s="192"/>
      <c r="I297" s="192"/>
      <c r="J297" s="97"/>
      <c r="K297" s="97"/>
      <c r="L297" s="211"/>
      <c r="M297" s="211">
        <f t="shared" si="17"/>
        <v>0</v>
      </c>
      <c r="N297" s="21">
        <f t="shared" si="14"/>
        <v>0</v>
      </c>
      <c r="O297" s="97"/>
      <c r="P297" s="15">
        <f t="shared" si="15"/>
        <v>0</v>
      </c>
      <c r="Q297" s="15">
        <f t="shared" si="15"/>
        <v>0</v>
      </c>
      <c r="R297" s="211"/>
      <c r="S297" s="15">
        <f t="shared" si="16"/>
        <v>0</v>
      </c>
      <c r="T297" s="15">
        <f t="shared" si="16"/>
        <v>0</v>
      </c>
      <c r="U297"/>
    </row>
    <row r="298" spans="4:21" ht="12.75" x14ac:dyDescent="0.15">
      <c r="D298" s="114">
        <v>0</v>
      </c>
      <c r="E298" s="114">
        <v>0</v>
      </c>
      <c r="F298" s="194">
        <v>0</v>
      </c>
      <c r="G298" s="192"/>
      <c r="H298" s="192"/>
      <c r="I298" s="192"/>
      <c r="J298" s="97"/>
      <c r="K298" s="97"/>
      <c r="L298" s="211"/>
      <c r="M298" s="211">
        <f t="shared" si="17"/>
        <v>0</v>
      </c>
      <c r="N298" s="21">
        <f t="shared" si="14"/>
        <v>0</v>
      </c>
      <c r="O298" s="97"/>
      <c r="P298" s="15">
        <f t="shared" si="15"/>
        <v>0</v>
      </c>
      <c r="Q298" s="15">
        <f t="shared" si="15"/>
        <v>0</v>
      </c>
      <c r="R298" s="211"/>
      <c r="S298" s="15">
        <f t="shared" si="16"/>
        <v>0</v>
      </c>
      <c r="T298" s="15">
        <f t="shared" si="16"/>
        <v>0</v>
      </c>
      <c r="U298"/>
    </row>
    <row r="299" spans="4:21" ht="12.75" x14ac:dyDescent="0.15">
      <c r="D299" s="75"/>
      <c r="E299" s="75"/>
      <c r="F299" s="125"/>
      <c r="G299" s="192"/>
      <c r="H299" s="192"/>
      <c r="I299" s="192"/>
      <c r="J299" s="97"/>
      <c r="K299" s="97"/>
      <c r="L299" s="211"/>
      <c r="M299" s="211">
        <f t="shared" si="17"/>
        <v>0</v>
      </c>
      <c r="N299" s="21">
        <f t="shared" si="14"/>
        <v>0</v>
      </c>
      <c r="O299" s="97"/>
      <c r="P299" s="15">
        <f t="shared" si="15"/>
        <v>0</v>
      </c>
      <c r="Q299" s="15">
        <f t="shared" si="15"/>
        <v>0</v>
      </c>
      <c r="R299" s="211"/>
      <c r="S299" s="15">
        <f t="shared" si="16"/>
        <v>0</v>
      </c>
      <c r="T299" s="15">
        <f t="shared" si="16"/>
        <v>0</v>
      </c>
      <c r="U299"/>
    </row>
    <row r="300" spans="4:21" ht="12.75" x14ac:dyDescent="0.15">
      <c r="D300" s="114">
        <v>0</v>
      </c>
      <c r="E300" s="114">
        <v>0</v>
      </c>
      <c r="F300" s="194">
        <v>0</v>
      </c>
      <c r="G300" s="192"/>
      <c r="H300" s="192"/>
      <c r="I300" s="192"/>
      <c r="J300" s="97"/>
      <c r="K300" s="97"/>
      <c r="L300" s="211"/>
      <c r="M300" s="211">
        <f t="shared" si="17"/>
        <v>0</v>
      </c>
      <c r="N300" s="21">
        <f t="shared" si="14"/>
        <v>0</v>
      </c>
      <c r="O300" s="97"/>
      <c r="P300" s="15">
        <f t="shared" si="15"/>
        <v>0</v>
      </c>
      <c r="Q300" s="15">
        <f t="shared" si="15"/>
        <v>0</v>
      </c>
      <c r="R300" s="211"/>
      <c r="S300" s="15">
        <f t="shared" si="16"/>
        <v>0</v>
      </c>
      <c r="T300" s="15">
        <f t="shared" si="16"/>
        <v>0</v>
      </c>
      <c r="U300"/>
    </row>
    <row r="301" spans="4:21" ht="12.75" x14ac:dyDescent="0.15">
      <c r="D301" s="75"/>
      <c r="E301" s="75"/>
      <c r="F301" s="125"/>
      <c r="G301" s="192"/>
      <c r="H301" s="192"/>
      <c r="I301" s="192"/>
      <c r="J301" s="97"/>
      <c r="K301" s="97"/>
      <c r="L301" s="211"/>
      <c r="M301" s="211">
        <f t="shared" si="17"/>
        <v>0</v>
      </c>
      <c r="N301" s="21">
        <f t="shared" si="14"/>
        <v>0</v>
      </c>
      <c r="O301" s="97"/>
      <c r="P301" s="15">
        <f t="shared" si="15"/>
        <v>0</v>
      </c>
      <c r="Q301" s="15">
        <f t="shared" si="15"/>
        <v>0</v>
      </c>
      <c r="R301" s="211"/>
      <c r="S301" s="15">
        <f t="shared" si="16"/>
        <v>0</v>
      </c>
      <c r="T301" s="15">
        <f t="shared" si="16"/>
        <v>0</v>
      </c>
      <c r="U301"/>
    </row>
    <row r="302" spans="4:21" ht="12.75" x14ac:dyDescent="0.15">
      <c r="D302" s="114">
        <v>0</v>
      </c>
      <c r="E302" s="114">
        <v>0</v>
      </c>
      <c r="F302" s="194">
        <v>0</v>
      </c>
      <c r="G302" s="192"/>
      <c r="H302" s="192"/>
      <c r="I302" s="192"/>
      <c r="J302" s="97"/>
      <c r="K302" s="97"/>
      <c r="L302" s="211"/>
      <c r="M302" s="211">
        <f t="shared" si="17"/>
        <v>0</v>
      </c>
      <c r="N302" s="21">
        <f t="shared" ref="N302:N308" si="18">K302-H302</f>
        <v>0</v>
      </c>
      <c r="O302" s="97"/>
      <c r="P302" s="15">
        <f t="shared" si="15"/>
        <v>0</v>
      </c>
      <c r="Q302" s="15">
        <f t="shared" si="15"/>
        <v>0</v>
      </c>
      <c r="R302" s="211"/>
      <c r="S302" s="15">
        <f t="shared" si="16"/>
        <v>0</v>
      </c>
      <c r="T302" s="15">
        <f t="shared" si="16"/>
        <v>0</v>
      </c>
      <c r="U302"/>
    </row>
    <row r="303" spans="4:21" ht="12.75" x14ac:dyDescent="0.15">
      <c r="D303" s="114">
        <v>0</v>
      </c>
      <c r="E303" s="114">
        <v>0</v>
      </c>
      <c r="F303" s="194">
        <v>0</v>
      </c>
      <c r="G303" s="192"/>
      <c r="H303" s="192"/>
      <c r="I303" s="192"/>
      <c r="J303" s="202"/>
      <c r="K303" s="202"/>
      <c r="L303" s="211"/>
      <c r="M303" s="211">
        <f t="shared" si="17"/>
        <v>0</v>
      </c>
      <c r="N303" s="21">
        <f t="shared" si="18"/>
        <v>0</v>
      </c>
      <c r="O303" s="97"/>
      <c r="P303" s="15">
        <f t="shared" si="15"/>
        <v>0</v>
      </c>
      <c r="Q303" s="15">
        <f t="shared" si="15"/>
        <v>0</v>
      </c>
      <c r="R303" s="211"/>
      <c r="S303" s="15">
        <f t="shared" si="16"/>
        <v>0</v>
      </c>
      <c r="T303" s="15">
        <f t="shared" si="16"/>
        <v>0</v>
      </c>
      <c r="U303"/>
    </row>
    <row r="304" spans="4:21" ht="12.75" x14ac:dyDescent="0.15">
      <c r="D304" s="114">
        <v>28004000</v>
      </c>
      <c r="E304" s="114">
        <v>203004000</v>
      </c>
      <c r="F304" s="194">
        <v>0</v>
      </c>
      <c r="G304" s="190">
        <f>G306</f>
        <v>297122.40000000002</v>
      </c>
      <c r="H304" s="190">
        <f>H306</f>
        <v>297122.40000000002</v>
      </c>
      <c r="I304" s="192"/>
      <c r="J304" s="202">
        <f>J306</f>
        <v>311978.52</v>
      </c>
      <c r="K304" s="202">
        <f>K306</f>
        <v>311978.52</v>
      </c>
      <c r="L304" s="211"/>
      <c r="M304" s="211">
        <f t="shared" si="17"/>
        <v>14856.119999999995</v>
      </c>
      <c r="N304" s="21">
        <f t="shared" si="18"/>
        <v>14856.119999999995</v>
      </c>
      <c r="O304" s="97"/>
      <c r="P304" s="15">
        <f t="shared" si="15"/>
        <v>327577.446</v>
      </c>
      <c r="Q304" s="15">
        <f t="shared" si="15"/>
        <v>327577.446</v>
      </c>
      <c r="R304" s="211"/>
      <c r="S304" s="15">
        <f t="shared" si="16"/>
        <v>343956.31829999998</v>
      </c>
      <c r="T304" s="15">
        <f t="shared" si="16"/>
        <v>343956.31829999998</v>
      </c>
      <c r="U304"/>
    </row>
    <row r="305" spans="4:21" ht="12.75" x14ac:dyDescent="0.15">
      <c r="D305" s="75"/>
      <c r="E305" s="75"/>
      <c r="F305" s="125"/>
      <c r="G305" s="192"/>
      <c r="H305" s="192"/>
      <c r="I305" s="192"/>
      <c r="J305" s="202"/>
      <c r="K305" s="202"/>
      <c r="L305" s="211"/>
      <c r="M305" s="211">
        <f t="shared" si="17"/>
        <v>0</v>
      </c>
      <c r="N305" s="21">
        <f t="shared" si="18"/>
        <v>0</v>
      </c>
      <c r="O305" s="97"/>
      <c r="P305" s="15">
        <f t="shared" si="15"/>
        <v>0</v>
      </c>
      <c r="Q305" s="15">
        <f t="shared" si="15"/>
        <v>0</v>
      </c>
      <c r="R305" s="211"/>
      <c r="S305" s="15">
        <f t="shared" si="16"/>
        <v>0</v>
      </c>
      <c r="T305" s="15">
        <f t="shared" si="16"/>
        <v>0</v>
      </c>
      <c r="U305"/>
    </row>
    <row r="306" spans="4:21" ht="12.75" x14ac:dyDescent="0.15">
      <c r="D306" s="114">
        <v>28004000</v>
      </c>
      <c r="E306" s="114">
        <v>203004000</v>
      </c>
      <c r="F306" s="194">
        <v>0</v>
      </c>
      <c r="G306" s="190">
        <f>G308</f>
        <v>297122.40000000002</v>
      </c>
      <c r="H306" s="190">
        <f>H308</f>
        <v>297122.40000000002</v>
      </c>
      <c r="I306" s="192"/>
      <c r="J306" s="202">
        <f>J308</f>
        <v>311978.52</v>
      </c>
      <c r="K306" s="202">
        <f>K308</f>
        <v>311978.52</v>
      </c>
      <c r="L306" s="211"/>
      <c r="M306" s="211">
        <f t="shared" si="17"/>
        <v>14856.119999999995</v>
      </c>
      <c r="N306" s="21">
        <f t="shared" si="18"/>
        <v>14856.119999999995</v>
      </c>
      <c r="O306" s="97"/>
      <c r="P306" s="15">
        <f t="shared" si="15"/>
        <v>327577.446</v>
      </c>
      <c r="Q306" s="15">
        <f t="shared" si="15"/>
        <v>327577.446</v>
      </c>
      <c r="R306" s="211"/>
      <c r="S306" s="15">
        <f t="shared" si="16"/>
        <v>343956.31829999998</v>
      </c>
      <c r="T306" s="15">
        <f t="shared" si="16"/>
        <v>343956.31829999998</v>
      </c>
      <c r="U306"/>
    </row>
    <row r="307" spans="4:21" ht="12.75" x14ac:dyDescent="0.15">
      <c r="D307" s="75"/>
      <c r="E307" s="75"/>
      <c r="F307" s="125"/>
      <c r="G307" s="192"/>
      <c r="H307" s="192"/>
      <c r="I307" s="192"/>
      <c r="J307" s="97"/>
      <c r="K307" s="97"/>
      <c r="L307" s="211"/>
      <c r="M307" s="211">
        <f t="shared" si="17"/>
        <v>0</v>
      </c>
      <c r="N307" s="21">
        <f t="shared" si="18"/>
        <v>0</v>
      </c>
      <c r="O307" s="97"/>
      <c r="P307" s="15">
        <f t="shared" si="15"/>
        <v>0</v>
      </c>
      <c r="Q307" s="15">
        <f t="shared" si="15"/>
        <v>0</v>
      </c>
      <c r="R307" s="211"/>
      <c r="S307" s="15">
        <f t="shared" si="16"/>
        <v>0</v>
      </c>
      <c r="T307" s="15">
        <f t="shared" si="16"/>
        <v>0</v>
      </c>
      <c r="U307"/>
    </row>
    <row r="308" spans="4:21" ht="12.75" x14ac:dyDescent="0.15">
      <c r="D308" s="114">
        <v>28004000</v>
      </c>
      <c r="E308" s="114">
        <v>203004000</v>
      </c>
      <c r="F308" s="194">
        <v>0</v>
      </c>
      <c r="G308" s="192">
        <v>297122.40000000002</v>
      </c>
      <c r="H308" s="192">
        <v>297122.40000000002</v>
      </c>
      <c r="I308" s="192"/>
      <c r="J308" s="97">
        <f>G308+G308*5%</f>
        <v>311978.52</v>
      </c>
      <c r="K308" s="97">
        <f>H308+H308*5%</f>
        <v>311978.52</v>
      </c>
      <c r="L308" s="211"/>
      <c r="M308" s="211">
        <f>K308-H308</f>
        <v>14856.119999999995</v>
      </c>
      <c r="N308" s="21">
        <f t="shared" si="18"/>
        <v>14856.119999999995</v>
      </c>
      <c r="O308" s="97"/>
      <c r="P308" s="15">
        <f t="shared" si="15"/>
        <v>327577.446</v>
      </c>
      <c r="Q308" s="15">
        <f t="shared" si="15"/>
        <v>327577.446</v>
      </c>
      <c r="R308" s="211"/>
      <c r="S308" s="15">
        <f t="shared" si="16"/>
        <v>343956.31829999998</v>
      </c>
      <c r="T308" s="15">
        <f t="shared" si="16"/>
        <v>343956.31829999998</v>
      </c>
      <c r="U308"/>
    </row>
  </sheetData>
  <mergeCells count="23">
    <mergeCell ref="G5:G6"/>
    <mergeCell ref="H5:I5"/>
    <mergeCell ref="P4:R4"/>
    <mergeCell ref="S4:U4"/>
    <mergeCell ref="P5:P6"/>
    <mergeCell ref="Q5:R5"/>
    <mergeCell ref="N5:O5"/>
    <mergeCell ref="V5:V6"/>
    <mergeCell ref="A2:U2"/>
    <mergeCell ref="A4:A6"/>
    <mergeCell ref="B4:B6"/>
    <mergeCell ref="C4:C6"/>
    <mergeCell ref="J5:J6"/>
    <mergeCell ref="K5:L5"/>
    <mergeCell ref="S5:S6"/>
    <mergeCell ref="T5:U5"/>
    <mergeCell ref="J4:L4"/>
    <mergeCell ref="M4:O4"/>
    <mergeCell ref="M5:M6"/>
    <mergeCell ref="D4:F4"/>
    <mergeCell ref="G4:I4"/>
    <mergeCell ref="D5:D6"/>
    <mergeCell ref="E5:F5"/>
  </mergeCells>
  <pageMargins left="0.7" right="0.7" top="0.75" bottom="0.75" header="0.3" footer="0.3"/>
  <pageSetup paperSize="9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4"/>
  <sheetViews>
    <sheetView view="pageBreakPreview" zoomScaleNormal="120" zoomScaleSheetLayoutView="100" workbookViewId="0">
      <selection activeCell="I17" sqref="I17"/>
    </sheetView>
  </sheetViews>
  <sheetFormatPr defaultRowHeight="12.75" customHeight="1" x14ac:dyDescent="0.15"/>
  <cols>
    <col min="1" max="1" width="8.5" style="2" bestFit="1" customWidth="1"/>
    <col min="2" max="2" width="41.1640625" style="3" bestFit="1" customWidth="1"/>
    <col min="3" max="5" width="12.6640625" style="3" hidden="1" customWidth="1"/>
    <col min="6" max="6" width="14" style="3" customWidth="1"/>
    <col min="7" max="8" width="12.6640625" style="3" customWidth="1"/>
    <col min="9" max="9" width="12.6640625" style="1" customWidth="1"/>
    <col min="10" max="10" width="13.33203125" style="1" customWidth="1"/>
    <col min="11" max="15" width="12.33203125" style="1" customWidth="1"/>
    <col min="16" max="17" width="14.33203125" style="1" customWidth="1"/>
    <col min="18" max="18" width="13.1640625" style="1" customWidth="1"/>
    <col min="19" max="20" width="14.5" style="1" customWidth="1"/>
    <col min="21" max="21" width="19.83203125" customWidth="1"/>
  </cols>
  <sheetData>
    <row r="2" spans="1:22" ht="30" customHeight="1" x14ac:dyDescent="0.15">
      <c r="K2" s="4"/>
      <c r="L2" s="4"/>
      <c r="M2" s="4"/>
      <c r="N2" s="4"/>
      <c r="Q2" s="4"/>
      <c r="T2" s="234" t="s">
        <v>451</v>
      </c>
      <c r="U2" s="234"/>
      <c r="V2" s="66"/>
    </row>
    <row r="3" spans="1:22" ht="21.75" customHeight="1" x14ac:dyDescent="0.15">
      <c r="A3" s="219" t="s">
        <v>987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</row>
    <row r="4" spans="1:22" ht="20.25" customHeight="1" thickBot="1" x14ac:dyDescent="0.2">
      <c r="U4" s="28" t="s">
        <v>0</v>
      </c>
    </row>
    <row r="5" spans="1:22" ht="26.25" customHeight="1" x14ac:dyDescent="0.15">
      <c r="A5" s="237"/>
      <c r="B5" s="235"/>
      <c r="C5" s="217" t="s">
        <v>480</v>
      </c>
      <c r="D5" s="217"/>
      <c r="E5" s="217"/>
      <c r="F5" s="217" t="s">
        <v>985</v>
      </c>
      <c r="G5" s="217"/>
      <c r="H5" s="217"/>
      <c r="I5" s="217" t="s">
        <v>478</v>
      </c>
      <c r="J5" s="217"/>
      <c r="K5" s="217"/>
      <c r="L5" s="218" t="s">
        <v>498</v>
      </c>
      <c r="M5" s="218"/>
      <c r="N5" s="218"/>
      <c r="O5" s="217" t="s">
        <v>483</v>
      </c>
      <c r="P5" s="217"/>
      <c r="Q5" s="217"/>
      <c r="R5" s="217" t="s">
        <v>986</v>
      </c>
      <c r="S5" s="217"/>
      <c r="T5" s="217"/>
      <c r="U5" s="61" t="s">
        <v>454</v>
      </c>
    </row>
    <row r="6" spans="1:22" ht="19.5" customHeight="1" x14ac:dyDescent="0.15">
      <c r="A6" s="238"/>
      <c r="B6" s="236"/>
      <c r="C6" s="214" t="s">
        <v>4</v>
      </c>
      <c r="D6" s="214" t="s">
        <v>5</v>
      </c>
      <c r="E6" s="214"/>
      <c r="F6" s="214" t="s">
        <v>4</v>
      </c>
      <c r="G6" s="214" t="s">
        <v>5</v>
      </c>
      <c r="H6" s="214"/>
      <c r="I6" s="214" t="s">
        <v>4</v>
      </c>
      <c r="J6" s="214" t="s">
        <v>5</v>
      </c>
      <c r="K6" s="214"/>
      <c r="L6" s="214" t="s">
        <v>4</v>
      </c>
      <c r="M6" s="214" t="s">
        <v>5</v>
      </c>
      <c r="N6" s="214"/>
      <c r="O6" s="214" t="s">
        <v>4</v>
      </c>
      <c r="P6" s="214" t="s">
        <v>5</v>
      </c>
      <c r="Q6" s="214"/>
      <c r="R6" s="214" t="s">
        <v>4</v>
      </c>
      <c r="S6" s="214" t="s">
        <v>5</v>
      </c>
      <c r="T6" s="214"/>
      <c r="U6" s="212" t="s">
        <v>613</v>
      </c>
    </row>
    <row r="7" spans="1:22" ht="49.5" customHeight="1" x14ac:dyDescent="0.15">
      <c r="A7" s="238"/>
      <c r="B7" s="236"/>
      <c r="C7" s="214"/>
      <c r="D7" s="12" t="s">
        <v>6</v>
      </c>
      <c r="E7" s="12" t="s">
        <v>7</v>
      </c>
      <c r="F7" s="214"/>
      <c r="G7" s="12" t="s">
        <v>6</v>
      </c>
      <c r="H7" s="12" t="s">
        <v>7</v>
      </c>
      <c r="I7" s="214"/>
      <c r="J7" s="12" t="s">
        <v>6</v>
      </c>
      <c r="K7" s="12" t="s">
        <v>7</v>
      </c>
      <c r="L7" s="214"/>
      <c r="M7" s="12" t="s">
        <v>6</v>
      </c>
      <c r="N7" s="12" t="s">
        <v>7</v>
      </c>
      <c r="O7" s="214"/>
      <c r="P7" s="12" t="s">
        <v>6</v>
      </c>
      <c r="Q7" s="12" t="s">
        <v>7</v>
      </c>
      <c r="R7" s="214"/>
      <c r="S7" s="12" t="s">
        <v>6</v>
      </c>
      <c r="T7" s="12" t="s">
        <v>7</v>
      </c>
      <c r="U7" s="212"/>
    </row>
    <row r="8" spans="1:22" s="6" customFormat="1" ht="21.75" customHeight="1" x14ac:dyDescent="0.1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1">
        <v>21</v>
      </c>
    </row>
    <row r="9" spans="1:22" ht="18.75" customHeight="1" x14ac:dyDescent="0.15">
      <c r="A9" s="9" t="s">
        <v>1</v>
      </c>
      <c r="B9" s="10" t="s">
        <v>8</v>
      </c>
      <c r="C9" s="10"/>
      <c r="D9" s="10"/>
      <c r="E9" s="10"/>
      <c r="F9" s="10"/>
      <c r="G9" s="10"/>
      <c r="H9" s="10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63"/>
    </row>
    <row r="10" spans="1:22" s="6" customFormat="1" ht="27.75" customHeight="1" thickBot="1" x14ac:dyDescent="0.2">
      <c r="A10" s="36" t="s">
        <v>311</v>
      </c>
      <c r="B10" s="37" t="s">
        <v>312</v>
      </c>
      <c r="C10" s="37">
        <f>E10+D10</f>
        <v>27262.95199999999</v>
      </c>
      <c r="D10" s="37">
        <v>210018.785</v>
      </c>
      <c r="E10" s="37">
        <v>-182755.83300000001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65"/>
    </row>
    <row r="11" spans="1:22" ht="12.75" customHeight="1" x14ac:dyDescent="0.15">
      <c r="B11" s="2"/>
      <c r="C11" s="2"/>
      <c r="D11" s="2"/>
      <c r="E11" s="2"/>
      <c r="F11" s="10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2" ht="12.75" customHeight="1" x14ac:dyDescent="0.15"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2" ht="12.75" customHeight="1" x14ac:dyDescent="0.15"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2" ht="12.75" customHeight="1" x14ac:dyDescent="0.15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2" ht="12.75" customHeight="1" x14ac:dyDescent="0.15"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2" ht="12.75" customHeight="1" x14ac:dyDescent="0.15"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9:20" ht="12.75" customHeight="1" x14ac:dyDescent="0.15"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9:20" ht="12.75" customHeight="1" x14ac:dyDescent="0.15"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9:20" ht="12.75" customHeight="1" x14ac:dyDescent="0.15"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9:20" ht="12.75" customHeight="1" x14ac:dyDescent="0.15"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9:20" ht="12.75" customHeight="1" x14ac:dyDescent="0.15"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9:20" ht="12.75" customHeight="1" x14ac:dyDescent="0.15"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9:20" ht="12.75" customHeight="1" x14ac:dyDescent="0.15"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9:20" ht="12.75" customHeight="1" x14ac:dyDescent="0.15"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</sheetData>
  <mergeCells count="23">
    <mergeCell ref="A5:A7"/>
    <mergeCell ref="D6:E6"/>
    <mergeCell ref="F6:F7"/>
    <mergeCell ref="G6:H6"/>
    <mergeCell ref="J6:K6"/>
    <mergeCell ref="C5:E5"/>
    <mergeCell ref="F5:H5"/>
    <mergeCell ref="U6:U7"/>
    <mergeCell ref="T2:U2"/>
    <mergeCell ref="L5:N5"/>
    <mergeCell ref="L6:L7"/>
    <mergeCell ref="M6:N6"/>
    <mergeCell ref="A3:T3"/>
    <mergeCell ref="I5:K5"/>
    <mergeCell ref="R6:R7"/>
    <mergeCell ref="S6:T6"/>
    <mergeCell ref="B5:B7"/>
    <mergeCell ref="O5:Q5"/>
    <mergeCell ref="R5:T5"/>
    <mergeCell ref="I6:I7"/>
    <mergeCell ref="C6:C7"/>
    <mergeCell ref="O6:O7"/>
    <mergeCell ref="P6:Q6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8"/>
  <sheetViews>
    <sheetView view="pageBreakPreview" topLeftCell="C1" zoomScaleNormal="120" zoomScaleSheetLayoutView="100" workbookViewId="0">
      <selection activeCell="G9" sqref="G9:U88"/>
    </sheetView>
  </sheetViews>
  <sheetFormatPr defaultRowHeight="10.5" x14ac:dyDescent="0.15"/>
  <cols>
    <col min="1" max="1" width="8.5" style="2" bestFit="1" customWidth="1"/>
    <col min="2" max="2" width="45" style="3" customWidth="1"/>
    <col min="3" max="3" width="5.1640625" style="2" bestFit="1" customWidth="1"/>
    <col min="4" max="4" width="17.1640625" style="2" customWidth="1"/>
    <col min="5" max="5" width="15.6640625" style="2" customWidth="1"/>
    <col min="6" max="6" width="18.5" style="2" customWidth="1"/>
    <col min="7" max="9" width="10.33203125" style="2" customWidth="1"/>
    <col min="10" max="10" width="13.1640625" style="1" customWidth="1"/>
    <col min="11" max="11" width="13.33203125" style="1" customWidth="1"/>
    <col min="12" max="16" width="12.33203125" style="1" customWidth="1"/>
    <col min="17" max="18" width="14.33203125" style="1" customWidth="1"/>
    <col min="19" max="19" width="13.1640625" style="1" customWidth="1"/>
    <col min="20" max="21" width="14.5" style="1" customWidth="1"/>
    <col min="22" max="22" width="23.5" customWidth="1"/>
  </cols>
  <sheetData>
    <row r="2" spans="1:23" ht="15.75" x14ac:dyDescent="0.15">
      <c r="L2" s="4"/>
      <c r="M2" s="4"/>
      <c r="N2" s="4"/>
      <c r="O2" s="4"/>
      <c r="R2" s="4"/>
      <c r="V2" s="67" t="s">
        <v>452</v>
      </c>
      <c r="W2" s="68"/>
    </row>
    <row r="3" spans="1:23" ht="15.75" x14ac:dyDescent="0.15">
      <c r="A3" s="220" t="s">
        <v>989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</row>
    <row r="4" spans="1:23" ht="22.5" customHeight="1" thickBot="1" x14ac:dyDescent="0.2">
      <c r="A4" s="25"/>
      <c r="B4" s="26"/>
      <c r="C4" s="25"/>
      <c r="D4" s="25"/>
      <c r="E4" s="25"/>
      <c r="F4" s="25"/>
      <c r="G4" s="25"/>
      <c r="H4" s="25"/>
      <c r="I4" s="25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V4" s="28" t="s">
        <v>0</v>
      </c>
    </row>
    <row r="5" spans="1:23" ht="23.25" customHeight="1" x14ac:dyDescent="0.15">
      <c r="A5" s="215" t="s">
        <v>1</v>
      </c>
      <c r="B5" s="225" t="s">
        <v>213</v>
      </c>
      <c r="C5" s="213" t="s">
        <v>214</v>
      </c>
      <c r="D5" s="217" t="s">
        <v>497</v>
      </c>
      <c r="E5" s="217"/>
      <c r="F5" s="217"/>
      <c r="G5" s="217" t="s">
        <v>496</v>
      </c>
      <c r="H5" s="217"/>
      <c r="I5" s="217"/>
      <c r="J5" s="217" t="s">
        <v>478</v>
      </c>
      <c r="K5" s="217"/>
      <c r="L5" s="217"/>
      <c r="M5" s="218" t="s">
        <v>498</v>
      </c>
      <c r="N5" s="218"/>
      <c r="O5" s="218"/>
      <c r="P5" s="217" t="s">
        <v>485</v>
      </c>
      <c r="Q5" s="217"/>
      <c r="R5" s="217"/>
      <c r="S5" s="217" t="s">
        <v>499</v>
      </c>
      <c r="T5" s="217"/>
      <c r="U5" s="217"/>
      <c r="V5" s="61" t="s">
        <v>454</v>
      </c>
    </row>
    <row r="6" spans="1:23" ht="27" customHeight="1" x14ac:dyDescent="0.15">
      <c r="A6" s="216"/>
      <c r="B6" s="226"/>
      <c r="C6" s="214"/>
      <c r="D6" s="214" t="s">
        <v>4</v>
      </c>
      <c r="E6" s="214" t="s">
        <v>5</v>
      </c>
      <c r="F6" s="214"/>
      <c r="G6" s="214" t="s">
        <v>4</v>
      </c>
      <c r="H6" s="214" t="s">
        <v>5</v>
      </c>
      <c r="I6" s="214"/>
      <c r="J6" s="214" t="s">
        <v>4</v>
      </c>
      <c r="K6" s="214" t="s">
        <v>5</v>
      </c>
      <c r="L6" s="214"/>
      <c r="M6" s="214" t="s">
        <v>4</v>
      </c>
      <c r="N6" s="214" t="s">
        <v>5</v>
      </c>
      <c r="O6" s="214"/>
      <c r="P6" s="214" t="s">
        <v>4</v>
      </c>
      <c r="Q6" s="214" t="s">
        <v>5</v>
      </c>
      <c r="R6" s="214"/>
      <c r="S6" s="214" t="s">
        <v>4</v>
      </c>
      <c r="T6" s="214" t="s">
        <v>5</v>
      </c>
      <c r="U6" s="214"/>
      <c r="V6" s="212" t="s">
        <v>988</v>
      </c>
    </row>
    <row r="7" spans="1:23" ht="30" customHeight="1" x14ac:dyDescent="0.15">
      <c r="A7" s="216"/>
      <c r="B7" s="226"/>
      <c r="C7" s="214"/>
      <c r="D7" s="214"/>
      <c r="E7" s="12" t="s">
        <v>6</v>
      </c>
      <c r="F7" s="12" t="s">
        <v>7</v>
      </c>
      <c r="G7" s="214"/>
      <c r="H7" s="12" t="s">
        <v>6</v>
      </c>
      <c r="I7" s="12" t="s">
        <v>7</v>
      </c>
      <c r="J7" s="214"/>
      <c r="K7" s="12" t="s">
        <v>6</v>
      </c>
      <c r="L7" s="12" t="s">
        <v>7</v>
      </c>
      <c r="M7" s="214"/>
      <c r="N7" s="12" t="s">
        <v>6</v>
      </c>
      <c r="O7" s="12" t="s">
        <v>7</v>
      </c>
      <c r="P7" s="214"/>
      <c r="Q7" s="12" t="s">
        <v>6</v>
      </c>
      <c r="R7" s="12" t="s">
        <v>7</v>
      </c>
      <c r="S7" s="214"/>
      <c r="T7" s="12" t="s">
        <v>6</v>
      </c>
      <c r="U7" s="12" t="s">
        <v>7</v>
      </c>
      <c r="V7" s="212"/>
    </row>
    <row r="8" spans="1:23" ht="20.25" customHeight="1" x14ac:dyDescent="0.1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1">
        <v>22</v>
      </c>
    </row>
    <row r="9" spans="1:23" s="6" customFormat="1" ht="21.75" customHeight="1" x14ac:dyDescent="0.15">
      <c r="A9" s="75">
        <v>8000</v>
      </c>
      <c r="B9" s="74" t="s">
        <v>991</v>
      </c>
      <c r="C9" s="10" t="s">
        <v>8</v>
      </c>
      <c r="D9" s="91">
        <f>+E9+F9</f>
        <v>-104310615.69999999</v>
      </c>
      <c r="E9" s="10">
        <v>135013817.90000001</v>
      </c>
      <c r="F9" s="91">
        <v>-239324433.59999999</v>
      </c>
      <c r="G9" s="10">
        <v>0</v>
      </c>
      <c r="H9" s="10">
        <v>0</v>
      </c>
      <c r="I9" s="10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62"/>
    </row>
    <row r="10" spans="1:23" ht="12.75" customHeight="1" x14ac:dyDescent="0.15">
      <c r="A10" s="75"/>
      <c r="B10" s="74" t="s">
        <v>912</v>
      </c>
      <c r="C10" s="18"/>
      <c r="D10" s="10"/>
      <c r="E10" s="18"/>
      <c r="F10" s="87"/>
      <c r="G10" s="18"/>
      <c r="H10" s="18"/>
      <c r="I10" s="18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63"/>
    </row>
    <row r="11" spans="1:23" s="6" customFormat="1" ht="21.75" customHeight="1" x14ac:dyDescent="0.15">
      <c r="A11" s="75">
        <v>8100</v>
      </c>
      <c r="B11" s="74" t="s">
        <v>992</v>
      </c>
      <c r="C11" s="10" t="s">
        <v>8</v>
      </c>
      <c r="D11" s="91">
        <f>+E11+F11</f>
        <v>-104310615.69999999</v>
      </c>
      <c r="E11" s="10">
        <v>135013817.90000001</v>
      </c>
      <c r="F11" s="91">
        <v>-239324433.59999999</v>
      </c>
      <c r="G11" s="10">
        <v>0</v>
      </c>
      <c r="H11" s="10">
        <v>0</v>
      </c>
      <c r="I11" s="10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62"/>
    </row>
    <row r="12" spans="1:23" ht="12.75" customHeight="1" x14ac:dyDescent="0.15">
      <c r="A12" s="75"/>
      <c r="B12" s="74" t="s">
        <v>912</v>
      </c>
      <c r="C12" s="18"/>
      <c r="D12" s="18"/>
      <c r="E12" s="18"/>
      <c r="F12" s="18"/>
      <c r="G12" s="18"/>
      <c r="H12" s="18"/>
      <c r="I12" s="18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63"/>
    </row>
    <row r="13" spans="1:23" s="6" customFormat="1" ht="33" customHeight="1" x14ac:dyDescent="0.15">
      <c r="A13" s="75">
        <v>8110</v>
      </c>
      <c r="B13" s="74" t="s">
        <v>993</v>
      </c>
      <c r="C13" s="10" t="s">
        <v>8</v>
      </c>
      <c r="D13" s="10"/>
      <c r="E13" s="10"/>
      <c r="F13" s="10"/>
      <c r="G13" s="10"/>
      <c r="H13" s="10"/>
      <c r="I13" s="1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62"/>
    </row>
    <row r="14" spans="1:23" ht="30" customHeight="1" x14ac:dyDescent="0.15">
      <c r="A14" s="75"/>
      <c r="B14" s="74" t="s">
        <v>912</v>
      </c>
      <c r="C14" s="18"/>
      <c r="D14" s="18"/>
      <c r="E14" s="18"/>
      <c r="F14" s="18"/>
      <c r="G14" s="18"/>
      <c r="H14" s="18"/>
      <c r="I14" s="18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63"/>
    </row>
    <row r="15" spans="1:23" ht="42.75" customHeight="1" x14ac:dyDescent="0.15">
      <c r="A15" s="75">
        <v>8111</v>
      </c>
      <c r="B15" s="74" t="s">
        <v>994</v>
      </c>
      <c r="C15" s="18" t="s">
        <v>8</v>
      </c>
      <c r="D15" s="18"/>
      <c r="E15" s="18"/>
      <c r="F15" s="18"/>
      <c r="G15" s="18"/>
      <c r="H15" s="18"/>
      <c r="I15" s="18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63"/>
    </row>
    <row r="16" spans="1:23" ht="12.75" customHeight="1" x14ac:dyDescent="0.15">
      <c r="A16" s="75"/>
      <c r="B16" s="74" t="s">
        <v>462</v>
      </c>
      <c r="C16" s="18"/>
      <c r="D16" s="18"/>
      <c r="E16" s="18"/>
      <c r="F16" s="18"/>
      <c r="G16" s="18"/>
      <c r="H16" s="18"/>
      <c r="I16" s="18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63"/>
    </row>
    <row r="17" spans="1:22" ht="33.75" customHeight="1" x14ac:dyDescent="0.15">
      <c r="A17" s="75">
        <v>8112</v>
      </c>
      <c r="B17" s="74" t="s">
        <v>995</v>
      </c>
      <c r="C17" s="18" t="s">
        <v>8</v>
      </c>
      <c r="D17" s="18"/>
      <c r="E17" s="18"/>
      <c r="F17" s="18"/>
      <c r="G17" s="18"/>
      <c r="H17" s="18"/>
      <c r="I17" s="18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63"/>
    </row>
    <row r="18" spans="1:22" ht="26.25" customHeight="1" x14ac:dyDescent="0.15">
      <c r="A18" s="75">
        <v>8113</v>
      </c>
      <c r="B18" s="74" t="s">
        <v>996</v>
      </c>
      <c r="C18" s="18"/>
      <c r="D18" s="18"/>
      <c r="E18" s="18"/>
      <c r="F18" s="18"/>
      <c r="G18" s="18"/>
      <c r="H18" s="18"/>
      <c r="I18" s="18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63"/>
    </row>
    <row r="19" spans="1:22" ht="34.5" customHeight="1" x14ac:dyDescent="0.15">
      <c r="A19" s="75">
        <v>8120</v>
      </c>
      <c r="B19" s="74" t="s">
        <v>997</v>
      </c>
      <c r="C19" s="18" t="s">
        <v>313</v>
      </c>
      <c r="D19" s="18"/>
      <c r="E19" s="18"/>
      <c r="F19" s="18"/>
      <c r="G19" s="18"/>
      <c r="H19" s="18"/>
      <c r="I19" s="18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63"/>
    </row>
    <row r="20" spans="1:22" ht="18.75" customHeight="1" x14ac:dyDescent="0.15">
      <c r="A20" s="75"/>
      <c r="B20" s="74" t="s">
        <v>912</v>
      </c>
      <c r="C20" s="18"/>
      <c r="D20" s="18"/>
      <c r="E20" s="18"/>
      <c r="F20" s="18"/>
      <c r="G20" s="18"/>
      <c r="H20" s="18"/>
      <c r="I20" s="18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63"/>
    </row>
    <row r="21" spans="1:22" ht="21" customHeight="1" x14ac:dyDescent="0.15">
      <c r="A21" s="75">
        <v>8121</v>
      </c>
      <c r="B21" s="74" t="s">
        <v>998</v>
      </c>
      <c r="C21" s="18" t="s">
        <v>8</v>
      </c>
      <c r="D21" s="18"/>
      <c r="E21" s="18"/>
      <c r="F21" s="18"/>
      <c r="G21" s="18"/>
      <c r="H21" s="18"/>
      <c r="I21" s="18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63"/>
    </row>
    <row r="22" spans="1:22" s="6" customFormat="1" ht="21.75" customHeight="1" x14ac:dyDescent="0.15">
      <c r="A22" s="75"/>
      <c r="B22" s="74" t="s">
        <v>462</v>
      </c>
      <c r="C22" s="10" t="s">
        <v>8</v>
      </c>
      <c r="D22" s="91"/>
      <c r="E22" s="10"/>
      <c r="F22" s="91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62"/>
    </row>
    <row r="23" spans="1:22" ht="12.75" customHeight="1" x14ac:dyDescent="0.15">
      <c r="A23" s="75">
        <v>8122</v>
      </c>
      <c r="B23" s="74" t="s">
        <v>999</v>
      </c>
      <c r="C23" s="18"/>
      <c r="D23" s="18"/>
      <c r="E23" s="18"/>
      <c r="F23" s="18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63"/>
    </row>
    <row r="24" spans="1:22" ht="30.75" customHeight="1" x14ac:dyDescent="0.15">
      <c r="A24" s="75"/>
      <c r="B24" s="74" t="s">
        <v>462</v>
      </c>
      <c r="C24" s="18" t="s">
        <v>8</v>
      </c>
      <c r="D24" s="18"/>
      <c r="E24" s="18"/>
      <c r="F24" s="18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63"/>
    </row>
    <row r="25" spans="1:22" ht="12.75" customHeight="1" x14ac:dyDescent="0.15">
      <c r="A25" s="75">
        <v>8123</v>
      </c>
      <c r="B25" s="74" t="s">
        <v>1000</v>
      </c>
      <c r="C25" s="18"/>
      <c r="D25" s="18"/>
      <c r="E25" s="18"/>
      <c r="F25" s="18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63"/>
    </row>
    <row r="26" spans="1:22" ht="29.25" customHeight="1" x14ac:dyDescent="0.15">
      <c r="A26" s="75">
        <v>8124</v>
      </c>
      <c r="B26" s="74" t="s">
        <v>1001</v>
      </c>
      <c r="C26" s="18" t="s">
        <v>314</v>
      </c>
      <c r="D26" s="18"/>
      <c r="E26" s="18"/>
      <c r="F26" s="18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63"/>
    </row>
    <row r="27" spans="1:22" s="6" customFormat="1" ht="28.5" customHeight="1" x14ac:dyDescent="0.15">
      <c r="A27" s="75">
        <v>8130</v>
      </c>
      <c r="B27" s="74" t="s">
        <v>1002</v>
      </c>
      <c r="C27" s="10" t="s">
        <v>8</v>
      </c>
      <c r="D27" s="114"/>
      <c r="E27" s="114"/>
      <c r="F27" s="114"/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62"/>
    </row>
    <row r="28" spans="1:22" ht="34.5" customHeight="1" x14ac:dyDescent="0.15">
      <c r="A28" s="75"/>
      <c r="B28" s="74" t="s">
        <v>462</v>
      </c>
      <c r="C28" s="10" t="s">
        <v>214</v>
      </c>
      <c r="D28" s="10"/>
      <c r="E28" s="10"/>
      <c r="F28" s="1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63"/>
    </row>
    <row r="29" spans="1:22" ht="12.75" customHeight="1" x14ac:dyDescent="0.15">
      <c r="A29" s="75">
        <v>8131</v>
      </c>
      <c r="B29" s="74" t="s">
        <v>1003</v>
      </c>
      <c r="C29" s="18"/>
      <c r="D29" s="18"/>
      <c r="E29" s="18"/>
      <c r="F29" s="1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63"/>
    </row>
    <row r="30" spans="1:22" ht="33" customHeight="1" x14ac:dyDescent="0.15">
      <c r="A30" s="75">
        <v>8132</v>
      </c>
      <c r="B30" s="74" t="s">
        <v>1004</v>
      </c>
      <c r="C30" s="18" t="s">
        <v>315</v>
      </c>
      <c r="D30" s="86"/>
      <c r="E30" s="86"/>
      <c r="F30" s="18"/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63"/>
    </row>
    <row r="31" spans="1:22" ht="18" customHeight="1" x14ac:dyDescent="0.15">
      <c r="A31" s="75">
        <v>8140</v>
      </c>
      <c r="B31" s="74" t="s">
        <v>1005</v>
      </c>
      <c r="C31" s="18"/>
      <c r="D31" s="18"/>
      <c r="E31" s="18"/>
      <c r="F31" s="18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63"/>
    </row>
    <row r="32" spans="1:22" ht="48.75" customHeight="1" x14ac:dyDescent="0.15">
      <c r="A32" s="75"/>
      <c r="B32" s="74" t="s">
        <v>462</v>
      </c>
      <c r="C32" s="18" t="s">
        <v>8</v>
      </c>
      <c r="D32" s="18"/>
      <c r="E32" s="18"/>
      <c r="F32" s="18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63"/>
    </row>
    <row r="33" spans="1:22" ht="26.25" customHeight="1" x14ac:dyDescent="0.15">
      <c r="A33" s="75">
        <v>8141</v>
      </c>
      <c r="B33" s="74" t="s">
        <v>1006</v>
      </c>
      <c r="C33" s="18" t="s">
        <v>8</v>
      </c>
      <c r="D33" s="85"/>
      <c r="E33" s="85"/>
      <c r="F33" s="18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63"/>
    </row>
    <row r="34" spans="1:22" ht="27.75" customHeight="1" x14ac:dyDescent="0.15">
      <c r="A34" s="75"/>
      <c r="B34" s="74" t="s">
        <v>462</v>
      </c>
      <c r="C34" s="18" t="s">
        <v>316</v>
      </c>
      <c r="D34" s="87"/>
      <c r="E34" s="87"/>
      <c r="F34" s="87"/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63"/>
    </row>
    <row r="35" spans="1:22" ht="12.75" customHeight="1" x14ac:dyDescent="0.15">
      <c r="A35" s="75">
        <v>8142</v>
      </c>
      <c r="B35" s="74" t="s">
        <v>1007</v>
      </c>
      <c r="C35" s="18"/>
      <c r="D35" s="18"/>
      <c r="E35" s="18"/>
      <c r="F35" s="18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63"/>
    </row>
    <row r="36" spans="1:22" ht="36.75" customHeight="1" x14ac:dyDescent="0.15">
      <c r="A36" s="75">
        <v>8143</v>
      </c>
      <c r="B36" s="74" t="s">
        <v>1008</v>
      </c>
      <c r="C36" s="18" t="s">
        <v>8</v>
      </c>
      <c r="D36" s="87"/>
      <c r="E36" s="18"/>
      <c r="F36" s="18"/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63"/>
    </row>
    <row r="37" spans="1:22" ht="36.75" customHeight="1" x14ac:dyDescent="0.15">
      <c r="A37" s="75">
        <v>8150</v>
      </c>
      <c r="B37" s="74" t="s">
        <v>1009</v>
      </c>
      <c r="C37" s="127" t="s">
        <v>8</v>
      </c>
      <c r="D37" s="209"/>
      <c r="E37" s="210"/>
      <c r="F37" s="209"/>
      <c r="G37" s="187">
        <v>0</v>
      </c>
      <c r="H37" s="187">
        <v>0</v>
      </c>
      <c r="I37" s="187">
        <v>0</v>
      </c>
      <c r="J37" s="187">
        <v>0</v>
      </c>
      <c r="K37" s="187">
        <v>0</v>
      </c>
      <c r="L37" s="187">
        <v>0</v>
      </c>
      <c r="M37" s="187">
        <v>0</v>
      </c>
      <c r="N37" s="187">
        <v>0</v>
      </c>
      <c r="O37" s="187">
        <v>0</v>
      </c>
      <c r="P37" s="187">
        <v>0</v>
      </c>
      <c r="Q37" s="187">
        <v>0</v>
      </c>
      <c r="R37" s="187">
        <v>0</v>
      </c>
      <c r="S37" s="187">
        <v>0</v>
      </c>
      <c r="T37" s="187">
        <v>0</v>
      </c>
      <c r="U37" s="187">
        <v>0</v>
      </c>
      <c r="V37" s="193"/>
    </row>
    <row r="38" spans="1:22" ht="12.75" x14ac:dyDescent="0.15">
      <c r="A38" s="75"/>
      <c r="B38" s="143" t="s">
        <v>462</v>
      </c>
      <c r="C38" s="84"/>
      <c r="D38" s="84"/>
      <c r="E38" s="84"/>
      <c r="F38" s="84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60"/>
    </row>
    <row r="39" spans="1:22" ht="12.75" x14ac:dyDescent="0.15">
      <c r="A39" s="75">
        <v>8151</v>
      </c>
      <c r="B39" s="143" t="s">
        <v>1003</v>
      </c>
      <c r="C39" s="84"/>
      <c r="D39" s="84"/>
      <c r="E39" s="84"/>
      <c r="F39" s="84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60"/>
    </row>
    <row r="40" spans="1:22" ht="12.75" x14ac:dyDescent="0.15">
      <c r="A40" s="75">
        <v>8152</v>
      </c>
      <c r="B40" s="143" t="s">
        <v>1010</v>
      </c>
      <c r="C40" s="84"/>
      <c r="D40" s="84"/>
      <c r="E40" s="84"/>
      <c r="F40" s="84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60"/>
    </row>
    <row r="41" spans="1:22" ht="38.25" x14ac:dyDescent="0.15">
      <c r="A41" s="75">
        <v>8160</v>
      </c>
      <c r="B41" s="143" t="s">
        <v>1011</v>
      </c>
      <c r="C41" s="84"/>
      <c r="D41" s="84">
        <f>D43+D48+D52+D67+D68+D69</f>
        <v>104310615.69999999</v>
      </c>
      <c r="E41" s="84">
        <f>E43+E48+E52+E67+E68+E69</f>
        <v>-135013817.90000001</v>
      </c>
      <c r="F41" s="84">
        <f>F43+F48+F52+F67+F68+F69</f>
        <v>239324433.59999999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60"/>
    </row>
    <row r="42" spans="1:22" ht="12.75" x14ac:dyDescent="0.15">
      <c r="A42" s="75"/>
      <c r="B42" s="143" t="s">
        <v>912</v>
      </c>
      <c r="C42" s="84"/>
      <c r="D42" s="84"/>
      <c r="E42" s="84"/>
      <c r="F42" s="84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60"/>
    </row>
    <row r="43" spans="1:22" ht="38.25" x14ac:dyDescent="0.15">
      <c r="A43" s="75">
        <v>8161</v>
      </c>
      <c r="B43" s="143" t="s">
        <v>1012</v>
      </c>
      <c r="C43" s="84"/>
      <c r="D43" s="84"/>
      <c r="E43" s="84"/>
      <c r="F43" s="84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60"/>
    </row>
    <row r="44" spans="1:22" ht="12.75" x14ac:dyDescent="0.15">
      <c r="A44" s="75"/>
      <c r="B44" s="143" t="s">
        <v>462</v>
      </c>
      <c r="C44" s="84"/>
      <c r="D44" s="84"/>
      <c r="E44" s="84"/>
      <c r="F44" s="84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60"/>
    </row>
    <row r="45" spans="1:22" ht="51" x14ac:dyDescent="0.15">
      <c r="A45" s="75">
        <v>8162</v>
      </c>
      <c r="B45" s="143" t="s">
        <v>1013</v>
      </c>
      <c r="C45" s="84"/>
      <c r="D45" s="84"/>
      <c r="E45" s="84"/>
      <c r="F45" s="84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60"/>
    </row>
    <row r="46" spans="1:22" ht="89.25" x14ac:dyDescent="0.15">
      <c r="A46" s="75">
        <v>8163</v>
      </c>
      <c r="B46" s="143" t="s">
        <v>1014</v>
      </c>
      <c r="C46" s="84"/>
      <c r="D46" s="84"/>
      <c r="E46" s="84"/>
      <c r="F46" s="84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60"/>
    </row>
    <row r="47" spans="1:22" ht="25.5" x14ac:dyDescent="0.15">
      <c r="A47" s="75">
        <v>8164</v>
      </c>
      <c r="B47" s="143" t="s">
        <v>1015</v>
      </c>
      <c r="C47" s="84"/>
      <c r="D47" s="84"/>
      <c r="E47" s="84"/>
      <c r="F47" s="84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60"/>
    </row>
    <row r="48" spans="1:22" ht="25.5" x14ac:dyDescent="0.15">
      <c r="A48" s="75">
        <v>8170</v>
      </c>
      <c r="B48" s="143" t="s">
        <v>1016</v>
      </c>
      <c r="C48" s="84"/>
      <c r="D48" s="84"/>
      <c r="E48" s="84"/>
      <c r="F48" s="84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60"/>
    </row>
    <row r="49" spans="1:22" ht="12.75" x14ac:dyDescent="0.15">
      <c r="A49" s="75"/>
      <c r="B49" s="143" t="s">
        <v>462</v>
      </c>
      <c r="C49" s="84"/>
      <c r="D49" s="84"/>
      <c r="E49" s="84"/>
      <c r="F49" s="84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60"/>
    </row>
    <row r="50" spans="1:22" ht="38.25" x14ac:dyDescent="0.15">
      <c r="A50" s="75">
        <v>8171</v>
      </c>
      <c r="B50" s="143" t="s">
        <v>1017</v>
      </c>
      <c r="C50" s="84"/>
      <c r="D50" s="84"/>
      <c r="E50" s="84"/>
      <c r="F50" s="84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60"/>
    </row>
    <row r="51" spans="1:22" ht="12.75" x14ac:dyDescent="0.15">
      <c r="A51" s="75">
        <v>8172</v>
      </c>
      <c r="B51" s="143" t="s">
        <v>1018</v>
      </c>
      <c r="C51" s="84"/>
      <c r="D51" s="84"/>
      <c r="E51" s="84"/>
      <c r="F51" s="84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60"/>
    </row>
    <row r="52" spans="1:22" ht="38.25" x14ac:dyDescent="0.15">
      <c r="A52" s="75">
        <v>8190</v>
      </c>
      <c r="B52" s="143" t="s">
        <v>1019</v>
      </c>
      <c r="C52" s="84"/>
      <c r="D52" s="84">
        <v>250182591.5</v>
      </c>
      <c r="E52" s="84">
        <v>3663100</v>
      </c>
      <c r="F52" s="84">
        <v>246519491.5</v>
      </c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60"/>
    </row>
    <row r="53" spans="1:22" ht="12.75" x14ac:dyDescent="0.15">
      <c r="A53" s="75"/>
      <c r="B53" s="143" t="s">
        <v>912</v>
      </c>
      <c r="C53" s="84"/>
      <c r="D53" s="84"/>
      <c r="E53" s="84"/>
      <c r="F53" s="84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60"/>
    </row>
    <row r="54" spans="1:22" ht="38.25" x14ac:dyDescent="0.15">
      <c r="A54" s="75">
        <v>8191</v>
      </c>
      <c r="B54" s="143" t="s">
        <v>1020</v>
      </c>
      <c r="C54" s="84"/>
      <c r="D54" s="84">
        <v>215081885.30000001</v>
      </c>
      <c r="E54" s="84">
        <v>215081885.30000001</v>
      </c>
      <c r="F54" s="84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60"/>
    </row>
    <row r="55" spans="1:22" ht="12.75" x14ac:dyDescent="0.15">
      <c r="A55" s="75"/>
      <c r="B55" s="143" t="s">
        <v>462</v>
      </c>
      <c r="C55" s="84"/>
      <c r="D55" s="84"/>
      <c r="E55" s="84"/>
      <c r="F55" s="84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60"/>
    </row>
    <row r="56" spans="1:22" ht="63.75" x14ac:dyDescent="0.15">
      <c r="A56" s="75">
        <v>8192</v>
      </c>
      <c r="B56" s="143" t="s">
        <v>1021</v>
      </c>
      <c r="C56" s="84"/>
      <c r="D56" s="84">
        <v>3663100</v>
      </c>
      <c r="E56" s="84">
        <v>3663100</v>
      </c>
      <c r="F56" s="84">
        <v>246519491.5</v>
      </c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60"/>
    </row>
    <row r="57" spans="1:22" ht="25.5" x14ac:dyDescent="0.15">
      <c r="A57" s="75">
        <v>8193</v>
      </c>
      <c r="B57" s="143" t="s">
        <v>1022</v>
      </c>
      <c r="C57" s="84"/>
      <c r="D57" s="84">
        <v>211418785.30000001</v>
      </c>
      <c r="E57" s="84">
        <v>211418785.30000001</v>
      </c>
      <c r="F57" s="84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60"/>
    </row>
    <row r="58" spans="1:22" ht="51" x14ac:dyDescent="0.15">
      <c r="A58" s="75">
        <v>8194</v>
      </c>
      <c r="B58" s="143" t="s">
        <v>1023</v>
      </c>
      <c r="C58" s="84"/>
      <c r="D58" s="84">
        <v>215081885.30000001</v>
      </c>
      <c r="E58" s="84">
        <v>215081885.30000001</v>
      </c>
      <c r="F58" s="84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60"/>
    </row>
    <row r="59" spans="1:22" ht="114.75" x14ac:dyDescent="0.15">
      <c r="A59" s="75">
        <v>8195</v>
      </c>
      <c r="B59" s="143" t="s">
        <v>1024</v>
      </c>
      <c r="C59" s="84"/>
      <c r="D59" s="84"/>
      <c r="E59" s="84"/>
      <c r="F59" s="84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60"/>
    </row>
    <row r="60" spans="1:22" ht="38.25" x14ac:dyDescent="0.15">
      <c r="A60" s="75">
        <v>8196</v>
      </c>
      <c r="B60" s="143" t="s">
        <v>1025</v>
      </c>
      <c r="C60" s="84"/>
      <c r="D60" s="84">
        <v>246519491.5</v>
      </c>
      <c r="E60" s="84"/>
      <c r="F60" s="84">
        <v>246519491.5</v>
      </c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60"/>
    </row>
    <row r="61" spans="1:22" ht="12.75" x14ac:dyDescent="0.15">
      <c r="A61" s="75"/>
      <c r="B61" s="143" t="s">
        <v>462</v>
      </c>
      <c r="C61" s="84"/>
      <c r="D61" s="84"/>
      <c r="E61" s="84"/>
      <c r="F61" s="84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60"/>
    </row>
    <row r="62" spans="1:22" ht="51" x14ac:dyDescent="0.15">
      <c r="A62" s="75">
        <v>8197</v>
      </c>
      <c r="B62" s="143" t="s">
        <v>1026</v>
      </c>
      <c r="C62" s="84"/>
      <c r="D62" s="84">
        <v>35100706.200000003</v>
      </c>
      <c r="E62" s="84"/>
      <c r="F62" s="84">
        <v>35100706.200000003</v>
      </c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60"/>
    </row>
    <row r="63" spans="1:22" ht="12.75" x14ac:dyDescent="0.15">
      <c r="A63" s="75"/>
      <c r="B63" s="143" t="s">
        <v>912</v>
      </c>
      <c r="C63" s="84"/>
      <c r="D63" s="84"/>
      <c r="E63" s="84"/>
      <c r="F63" s="84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60"/>
    </row>
    <row r="64" spans="1:22" ht="51" x14ac:dyDescent="0.15">
      <c r="A64" s="75">
        <v>8198</v>
      </c>
      <c r="B64" s="143" t="s">
        <v>1027</v>
      </c>
      <c r="C64" s="84"/>
      <c r="D64" s="84">
        <v>35100706.200000003</v>
      </c>
      <c r="E64" s="84"/>
      <c r="F64" s="84">
        <v>35100706.200000003</v>
      </c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60"/>
    </row>
    <row r="65" spans="1:22" ht="114.75" x14ac:dyDescent="0.15">
      <c r="A65" s="75">
        <v>8199</v>
      </c>
      <c r="B65" s="143" t="s">
        <v>1028</v>
      </c>
      <c r="C65" s="84"/>
      <c r="D65" s="84"/>
      <c r="E65" s="84"/>
      <c r="F65" s="84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60"/>
    </row>
    <row r="66" spans="1:22" ht="51" x14ac:dyDescent="0.15">
      <c r="A66" s="75">
        <v>8200</v>
      </c>
      <c r="B66" s="143" t="s">
        <v>1029</v>
      </c>
      <c r="C66" s="84"/>
      <c r="D66" s="84">
        <v>211418785.30000001</v>
      </c>
      <c r="E66" s="84"/>
      <c r="F66" s="84">
        <v>211418785.30000001</v>
      </c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60"/>
    </row>
    <row r="67" spans="1:22" ht="38.25" x14ac:dyDescent="0.15">
      <c r="A67" s="75">
        <v>8201</v>
      </c>
      <c r="B67" s="143" t="s">
        <v>1030</v>
      </c>
      <c r="C67" s="84"/>
      <c r="D67" s="84"/>
      <c r="E67" s="84"/>
      <c r="F67" s="84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60"/>
    </row>
    <row r="68" spans="1:22" ht="51" x14ac:dyDescent="0.15">
      <c r="A68" s="75">
        <v>8202</v>
      </c>
      <c r="B68" s="143" t="s">
        <v>1031</v>
      </c>
      <c r="C68" s="84"/>
      <c r="D68" s="84"/>
      <c r="E68" s="84"/>
      <c r="F68" s="84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60"/>
    </row>
    <row r="69" spans="1:22" ht="63.75" x14ac:dyDescent="0.15">
      <c r="A69" s="75">
        <v>8203</v>
      </c>
      <c r="B69" s="143" t="s">
        <v>1032</v>
      </c>
      <c r="C69" s="84"/>
      <c r="D69" s="84">
        <v>-145871975.80000001</v>
      </c>
      <c r="E69" s="84">
        <v>-138676917.90000001</v>
      </c>
      <c r="F69" s="84">
        <v>-7195057.9000000004</v>
      </c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60"/>
    </row>
    <row r="70" spans="1:22" ht="38.25" x14ac:dyDescent="0.15">
      <c r="A70" s="75">
        <v>8204</v>
      </c>
      <c r="B70" s="143" t="s">
        <v>1033</v>
      </c>
      <c r="C70" s="84"/>
      <c r="D70" s="84"/>
      <c r="E70" s="84"/>
      <c r="F70" s="84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60"/>
    </row>
    <row r="71" spans="1:22" ht="12.75" x14ac:dyDescent="0.15">
      <c r="A71" s="75">
        <v>8300</v>
      </c>
      <c r="B71" s="143" t="s">
        <v>1034</v>
      </c>
      <c r="C71" s="84"/>
      <c r="D71" s="84"/>
      <c r="E71" s="84"/>
      <c r="F71" s="84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60"/>
    </row>
    <row r="72" spans="1:22" ht="12.75" x14ac:dyDescent="0.15">
      <c r="A72" s="75"/>
      <c r="B72" s="143" t="s">
        <v>912</v>
      </c>
      <c r="C72" s="84"/>
      <c r="D72" s="84"/>
      <c r="E72" s="84"/>
      <c r="F72" s="84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60"/>
    </row>
    <row r="73" spans="1:22" ht="25.5" x14ac:dyDescent="0.15">
      <c r="A73" s="75">
        <v>8310</v>
      </c>
      <c r="B73" s="143" t="s">
        <v>1035</v>
      </c>
      <c r="C73" s="84"/>
      <c r="D73" s="84"/>
      <c r="E73" s="84"/>
      <c r="F73" s="84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60"/>
    </row>
    <row r="74" spans="1:22" ht="12.75" x14ac:dyDescent="0.15">
      <c r="A74" s="75"/>
      <c r="B74" s="143" t="s">
        <v>912</v>
      </c>
      <c r="C74" s="84"/>
      <c r="D74" s="84"/>
      <c r="E74" s="84"/>
      <c r="F74" s="84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60"/>
    </row>
    <row r="75" spans="1:22" ht="38.25" x14ac:dyDescent="0.15">
      <c r="A75" s="75">
        <v>8311</v>
      </c>
      <c r="B75" s="143" t="s">
        <v>1036</v>
      </c>
      <c r="C75" s="84"/>
      <c r="D75" s="84"/>
      <c r="E75" s="84"/>
      <c r="F75" s="84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60"/>
    </row>
    <row r="76" spans="1:22" ht="12.75" x14ac:dyDescent="0.15">
      <c r="A76" s="75"/>
      <c r="B76" s="143" t="s">
        <v>462</v>
      </c>
      <c r="C76" s="84"/>
      <c r="D76" s="84"/>
      <c r="E76" s="84"/>
      <c r="F76" s="84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60"/>
    </row>
    <row r="77" spans="1:22" ht="25.5" x14ac:dyDescent="0.15">
      <c r="A77" s="75">
        <v>8312</v>
      </c>
      <c r="B77" s="143" t="s">
        <v>995</v>
      </c>
      <c r="C77" s="84"/>
      <c r="D77" s="84"/>
      <c r="E77" s="84"/>
      <c r="F77" s="84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60"/>
    </row>
    <row r="78" spans="1:22" ht="12.75" x14ac:dyDescent="0.15">
      <c r="A78" s="75">
        <v>8313</v>
      </c>
      <c r="B78" s="143" t="s">
        <v>996</v>
      </c>
      <c r="C78" s="84"/>
      <c r="D78" s="84"/>
      <c r="E78" s="84"/>
      <c r="F78" s="84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60"/>
    </row>
    <row r="79" spans="1:22" ht="25.5" x14ac:dyDescent="0.15">
      <c r="A79" s="75">
        <v>8320</v>
      </c>
      <c r="B79" s="143" t="s">
        <v>1037</v>
      </c>
      <c r="C79" s="84"/>
      <c r="D79" s="84"/>
      <c r="E79" s="84"/>
      <c r="F79" s="84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60"/>
    </row>
    <row r="80" spans="1:22" ht="12.75" x14ac:dyDescent="0.15">
      <c r="A80" s="75"/>
      <c r="B80" s="143" t="s">
        <v>912</v>
      </c>
      <c r="C80" s="84"/>
      <c r="D80" s="84"/>
      <c r="E80" s="84"/>
      <c r="F80" s="84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60"/>
    </row>
    <row r="81" spans="1:22" ht="12.75" x14ac:dyDescent="0.15">
      <c r="A81" s="75">
        <v>8321</v>
      </c>
      <c r="B81" s="143" t="s">
        <v>1038</v>
      </c>
      <c r="C81" s="84"/>
      <c r="D81" s="84"/>
      <c r="E81" s="84"/>
      <c r="F81" s="84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60"/>
    </row>
    <row r="82" spans="1:22" ht="12.75" x14ac:dyDescent="0.15">
      <c r="A82" s="75"/>
      <c r="B82" s="143" t="s">
        <v>462</v>
      </c>
      <c r="C82" s="84"/>
      <c r="D82" s="84"/>
      <c r="E82" s="84"/>
      <c r="F82" s="84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60"/>
    </row>
    <row r="83" spans="1:22" ht="12.75" x14ac:dyDescent="0.15">
      <c r="A83" s="75">
        <v>8322</v>
      </c>
      <c r="B83" s="143" t="s">
        <v>1039</v>
      </c>
      <c r="C83" s="84"/>
      <c r="D83" s="84"/>
      <c r="E83" s="84"/>
      <c r="F83" s="84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60"/>
    </row>
    <row r="84" spans="1:22" ht="25.5" x14ac:dyDescent="0.15">
      <c r="A84" s="75">
        <v>8330</v>
      </c>
      <c r="B84" s="143" t="s">
        <v>1040</v>
      </c>
      <c r="C84" s="84"/>
      <c r="D84" s="84"/>
      <c r="E84" s="84"/>
      <c r="F84" s="84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60"/>
    </row>
    <row r="85" spans="1:22" ht="25.5" x14ac:dyDescent="0.15">
      <c r="A85" s="75">
        <v>8340</v>
      </c>
      <c r="B85" s="143" t="s">
        <v>1041</v>
      </c>
      <c r="C85" s="84"/>
      <c r="D85" s="84"/>
      <c r="E85" s="84"/>
      <c r="F85" s="84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60"/>
    </row>
    <row r="86" spans="1:22" ht="12.75" x14ac:dyDescent="0.15">
      <c r="A86" s="75"/>
      <c r="B86" s="143" t="s">
        <v>462</v>
      </c>
      <c r="C86" s="84"/>
      <c r="D86" s="84"/>
      <c r="E86" s="84"/>
      <c r="F86" s="84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60"/>
    </row>
    <row r="87" spans="1:22" ht="12.75" x14ac:dyDescent="0.15">
      <c r="A87" s="75">
        <v>8341</v>
      </c>
      <c r="B87" s="143" t="s">
        <v>1042</v>
      </c>
      <c r="C87" s="84"/>
      <c r="D87" s="84"/>
      <c r="E87" s="84"/>
      <c r="F87" s="84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60"/>
    </row>
    <row r="88" spans="1:22" ht="25.5" x14ac:dyDescent="0.15">
      <c r="A88" s="75">
        <v>8350</v>
      </c>
      <c r="B88" s="143" t="s">
        <v>1043</v>
      </c>
      <c r="C88" s="84"/>
      <c r="D88" s="84"/>
      <c r="E88" s="84"/>
      <c r="F88" s="84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60"/>
    </row>
  </sheetData>
  <mergeCells count="23">
    <mergeCell ref="B5:B7"/>
    <mergeCell ref="A5:A7"/>
    <mergeCell ref="A3:U3"/>
    <mergeCell ref="J5:L5"/>
    <mergeCell ref="P5:R5"/>
    <mergeCell ref="S5:U5"/>
    <mergeCell ref="J6:J7"/>
    <mergeCell ref="K6:L6"/>
    <mergeCell ref="P6:P7"/>
    <mergeCell ref="C5:C7"/>
    <mergeCell ref="D5:F5"/>
    <mergeCell ref="G5:I5"/>
    <mergeCell ref="D6:D7"/>
    <mergeCell ref="E6:F6"/>
    <mergeCell ref="G6:G7"/>
    <mergeCell ref="H6:I6"/>
    <mergeCell ref="V6:V7"/>
    <mergeCell ref="Q6:R6"/>
    <mergeCell ref="S6:S7"/>
    <mergeCell ref="T6:U6"/>
    <mergeCell ref="M5:O5"/>
    <mergeCell ref="M6:M7"/>
    <mergeCell ref="N6:O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8"/>
  <sheetViews>
    <sheetView view="pageBreakPreview" topLeftCell="F1" zoomScaleNormal="120" zoomScaleSheetLayoutView="100" workbookViewId="0">
      <selection activeCell="X13" sqref="X13"/>
    </sheetView>
  </sheetViews>
  <sheetFormatPr defaultRowHeight="10.5" x14ac:dyDescent="0.15"/>
  <cols>
    <col min="1" max="3" width="8.83203125" style="2" customWidth="1"/>
    <col min="4" max="4" width="8.83203125" style="4" customWidth="1"/>
    <col min="5" max="5" width="50" style="8" customWidth="1"/>
    <col min="6" max="6" width="12" style="4" bestFit="1" customWidth="1"/>
    <col min="7" max="12" width="13" style="4" customWidth="1"/>
    <col min="13" max="13" width="13.1640625" style="1" customWidth="1"/>
    <col min="14" max="14" width="13.33203125" style="1" customWidth="1"/>
    <col min="15" max="19" width="12.33203125" style="1" customWidth="1"/>
    <col min="20" max="21" width="14.33203125" style="1" customWidth="1"/>
    <col min="22" max="22" width="13.1640625" style="1" customWidth="1"/>
    <col min="23" max="24" width="14.5" style="1" customWidth="1"/>
    <col min="25" max="25" width="24.6640625" customWidth="1"/>
  </cols>
  <sheetData>
    <row r="1" spans="1:26" ht="17.25" customHeight="1" x14ac:dyDescent="0.15"/>
    <row r="2" spans="1:26" ht="19.5" customHeight="1" x14ac:dyDescent="0.15">
      <c r="O2" s="4"/>
      <c r="P2" s="4"/>
      <c r="Q2" s="4"/>
      <c r="R2" s="4"/>
      <c r="U2" s="4"/>
      <c r="Y2" s="66" t="s">
        <v>453</v>
      </c>
      <c r="Z2" s="66"/>
    </row>
    <row r="3" spans="1:26" x14ac:dyDescent="0.15"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ht="41.25" customHeight="1" x14ac:dyDescent="0.15">
      <c r="A4" s="224" t="s">
        <v>990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</row>
    <row r="5" spans="1:26" ht="21" customHeight="1" thickBot="1" x14ac:dyDescent="0.2">
      <c r="A5" s="25"/>
      <c r="B5" s="25"/>
      <c r="C5" s="25"/>
      <c r="D5" s="34"/>
      <c r="E5" s="39"/>
      <c r="F5" s="34"/>
      <c r="G5" s="34"/>
      <c r="H5" s="34"/>
      <c r="I5" s="34"/>
      <c r="J5" s="34"/>
      <c r="K5" s="34"/>
      <c r="L5" s="3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Y5" s="28" t="s">
        <v>0</v>
      </c>
    </row>
    <row r="6" spans="1:26" ht="22.5" customHeight="1" x14ac:dyDescent="0.15">
      <c r="A6" s="215" t="s">
        <v>1</v>
      </c>
      <c r="B6" s="213" t="s">
        <v>31</v>
      </c>
      <c r="C6" s="213" t="s">
        <v>32</v>
      </c>
      <c r="D6" s="213" t="s">
        <v>33</v>
      </c>
      <c r="E6" s="218" t="s">
        <v>317</v>
      </c>
      <c r="F6" s="217" t="s">
        <v>3</v>
      </c>
      <c r="G6" s="217" t="s">
        <v>480</v>
      </c>
      <c r="H6" s="217"/>
      <c r="I6" s="217"/>
      <c r="J6" s="217" t="s">
        <v>481</v>
      </c>
      <c r="K6" s="217"/>
      <c r="L6" s="217"/>
      <c r="M6" s="217" t="s">
        <v>28</v>
      </c>
      <c r="N6" s="217"/>
      <c r="O6" s="217"/>
      <c r="P6" s="218" t="s">
        <v>482</v>
      </c>
      <c r="Q6" s="218"/>
      <c r="R6" s="218"/>
      <c r="S6" s="217" t="s">
        <v>478</v>
      </c>
      <c r="T6" s="217"/>
      <c r="U6" s="217"/>
      <c r="V6" s="217" t="s">
        <v>483</v>
      </c>
      <c r="W6" s="217"/>
      <c r="X6" s="217"/>
      <c r="Y6" s="61" t="s">
        <v>454</v>
      </c>
    </row>
    <row r="7" spans="1:26" ht="18.75" customHeight="1" x14ac:dyDescent="0.15">
      <c r="A7" s="216"/>
      <c r="B7" s="214"/>
      <c r="C7" s="214"/>
      <c r="D7" s="214"/>
      <c r="E7" s="233"/>
      <c r="F7" s="232"/>
      <c r="G7" s="214" t="s">
        <v>4</v>
      </c>
      <c r="H7" s="214" t="s">
        <v>5</v>
      </c>
      <c r="I7" s="214"/>
      <c r="J7" s="214" t="s">
        <v>4</v>
      </c>
      <c r="K7" s="214" t="s">
        <v>5</v>
      </c>
      <c r="L7" s="214"/>
      <c r="M7" s="214" t="s">
        <v>4</v>
      </c>
      <c r="N7" s="214" t="s">
        <v>5</v>
      </c>
      <c r="O7" s="214"/>
      <c r="P7" s="214" t="s">
        <v>4</v>
      </c>
      <c r="Q7" s="214" t="s">
        <v>5</v>
      </c>
      <c r="R7" s="214"/>
      <c r="S7" s="214" t="s">
        <v>4</v>
      </c>
      <c r="T7" s="214" t="s">
        <v>5</v>
      </c>
      <c r="U7" s="214"/>
      <c r="V7" s="214" t="s">
        <v>4</v>
      </c>
      <c r="W7" s="214" t="s">
        <v>5</v>
      </c>
      <c r="X7" s="214"/>
      <c r="Y7" s="212" t="s">
        <v>613</v>
      </c>
    </row>
    <row r="8" spans="1:26" ht="33.75" customHeight="1" x14ac:dyDescent="0.15">
      <c r="A8" s="216"/>
      <c r="B8" s="214"/>
      <c r="C8" s="214"/>
      <c r="D8" s="214"/>
      <c r="E8" s="233"/>
      <c r="F8" s="232"/>
      <c r="G8" s="214"/>
      <c r="H8" s="12" t="s">
        <v>6</v>
      </c>
      <c r="I8" s="12" t="s">
        <v>7</v>
      </c>
      <c r="J8" s="214"/>
      <c r="K8" s="12" t="s">
        <v>6</v>
      </c>
      <c r="L8" s="12" t="s">
        <v>7</v>
      </c>
      <c r="M8" s="214"/>
      <c r="N8" s="12" t="s">
        <v>6</v>
      </c>
      <c r="O8" s="12" t="s">
        <v>7</v>
      </c>
      <c r="P8" s="214"/>
      <c r="Q8" s="12" t="s">
        <v>6</v>
      </c>
      <c r="R8" s="12" t="s">
        <v>7</v>
      </c>
      <c r="S8" s="214"/>
      <c r="T8" s="12" t="s">
        <v>6</v>
      </c>
      <c r="U8" s="12" t="s">
        <v>7</v>
      </c>
      <c r="V8" s="214"/>
      <c r="W8" s="12" t="s">
        <v>6</v>
      </c>
      <c r="X8" s="12" t="s">
        <v>7</v>
      </c>
      <c r="Y8" s="212"/>
    </row>
    <row r="9" spans="1:26" ht="12.75" customHeight="1" x14ac:dyDescent="0.15">
      <c r="A9" s="16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  <c r="O9" s="18">
        <v>15</v>
      </c>
      <c r="P9" s="18">
        <v>16</v>
      </c>
      <c r="Q9" s="18">
        <v>17</v>
      </c>
      <c r="R9" s="18">
        <v>18</v>
      </c>
      <c r="S9" s="18">
        <v>19</v>
      </c>
      <c r="T9" s="18">
        <v>20</v>
      </c>
      <c r="U9" s="18">
        <v>21</v>
      </c>
      <c r="V9" s="18">
        <v>22</v>
      </c>
      <c r="W9" s="18">
        <v>23</v>
      </c>
      <c r="X9" s="18">
        <v>24</v>
      </c>
      <c r="Y9" s="11">
        <v>22</v>
      </c>
    </row>
    <row r="10" spans="1:26" s="6" customFormat="1" x14ac:dyDescent="0.15">
      <c r="A10" s="9" t="s">
        <v>8</v>
      </c>
      <c r="B10" s="10" t="s">
        <v>8</v>
      </c>
      <c r="C10" s="10" t="s">
        <v>8</v>
      </c>
      <c r="D10" s="10" t="s">
        <v>8</v>
      </c>
      <c r="E10" s="40" t="s">
        <v>35</v>
      </c>
      <c r="F10" s="41"/>
      <c r="G10" s="41"/>
      <c r="H10" s="41"/>
      <c r="I10" s="41"/>
      <c r="J10" s="41"/>
      <c r="K10" s="41"/>
      <c r="L10" s="4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62"/>
    </row>
    <row r="11" spans="1:26" s="6" customFormat="1" ht="21" x14ac:dyDescent="0.15">
      <c r="A11" s="9" t="s">
        <v>36</v>
      </c>
      <c r="B11" s="10" t="s">
        <v>37</v>
      </c>
      <c r="C11" s="10" t="s">
        <v>38</v>
      </c>
      <c r="D11" s="10" t="s">
        <v>38</v>
      </c>
      <c r="E11" s="40" t="s">
        <v>39</v>
      </c>
      <c r="F11" s="41"/>
      <c r="G11" s="41"/>
      <c r="H11" s="41"/>
      <c r="I11" s="41"/>
      <c r="J11" s="41"/>
      <c r="K11" s="41"/>
      <c r="L11" s="4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62"/>
    </row>
    <row r="12" spans="1:26" x14ac:dyDescent="0.15">
      <c r="A12" s="16"/>
      <c r="B12" s="18"/>
      <c r="C12" s="18"/>
      <c r="D12" s="42"/>
      <c r="E12" s="43" t="s">
        <v>5</v>
      </c>
      <c r="F12" s="42"/>
      <c r="G12" s="42"/>
      <c r="H12" s="42"/>
      <c r="I12" s="42"/>
      <c r="J12" s="42"/>
      <c r="K12" s="42"/>
      <c r="L12" s="42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63"/>
    </row>
    <row r="13" spans="1:26" s="6" customFormat="1" ht="42" x14ac:dyDescent="0.15">
      <c r="A13" s="9" t="s">
        <v>40</v>
      </c>
      <c r="B13" s="10" t="s">
        <v>37</v>
      </c>
      <c r="C13" s="10" t="s">
        <v>41</v>
      </c>
      <c r="D13" s="10" t="s">
        <v>38</v>
      </c>
      <c r="E13" s="44" t="s">
        <v>42</v>
      </c>
      <c r="F13" s="45"/>
      <c r="G13" s="45"/>
      <c r="H13" s="45"/>
      <c r="I13" s="45"/>
      <c r="J13" s="45"/>
      <c r="K13" s="45"/>
      <c r="L13" s="45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62"/>
    </row>
    <row r="14" spans="1:26" x14ac:dyDescent="0.15">
      <c r="A14" s="16"/>
      <c r="B14" s="18"/>
      <c r="C14" s="18"/>
      <c r="D14" s="42"/>
      <c r="E14" s="43" t="s">
        <v>43</v>
      </c>
      <c r="F14" s="42"/>
      <c r="G14" s="42"/>
      <c r="H14" s="42"/>
      <c r="I14" s="42"/>
      <c r="J14" s="42"/>
      <c r="K14" s="42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63"/>
    </row>
    <row r="15" spans="1:26" s="6" customFormat="1" ht="21" x14ac:dyDescent="0.15">
      <c r="A15" s="9" t="s">
        <v>44</v>
      </c>
      <c r="B15" s="10" t="s">
        <v>37</v>
      </c>
      <c r="C15" s="10" t="s">
        <v>41</v>
      </c>
      <c r="D15" s="10" t="s">
        <v>41</v>
      </c>
      <c r="E15" s="46" t="s">
        <v>45</v>
      </c>
      <c r="F15" s="35"/>
      <c r="G15" s="35"/>
      <c r="H15" s="35"/>
      <c r="I15" s="35"/>
      <c r="J15" s="35"/>
      <c r="K15" s="35"/>
      <c r="L15" s="35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62"/>
    </row>
    <row r="16" spans="1:26" x14ac:dyDescent="0.15">
      <c r="A16" s="16"/>
      <c r="B16" s="18"/>
      <c r="C16" s="18"/>
      <c r="D16" s="42"/>
      <c r="E16" s="43" t="s">
        <v>5</v>
      </c>
      <c r="F16" s="42"/>
      <c r="G16" s="42"/>
      <c r="H16" s="42"/>
      <c r="I16" s="42"/>
      <c r="J16" s="42"/>
      <c r="K16" s="42"/>
      <c r="L16" s="42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63"/>
    </row>
    <row r="17" spans="1:25" s="6" customFormat="1" x14ac:dyDescent="0.15">
      <c r="A17" s="9"/>
      <c r="B17" s="10"/>
      <c r="C17" s="10"/>
      <c r="D17" s="35"/>
      <c r="E17" s="44" t="s">
        <v>318</v>
      </c>
      <c r="F17" s="47"/>
      <c r="G17" s="47"/>
      <c r="H17" s="47"/>
      <c r="I17" s="47"/>
      <c r="J17" s="47"/>
      <c r="K17" s="47"/>
      <c r="L17" s="47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62"/>
    </row>
    <row r="18" spans="1:25" x14ac:dyDescent="0.15">
      <c r="A18" s="16"/>
      <c r="B18" s="18"/>
      <c r="C18" s="18"/>
      <c r="D18" s="42"/>
      <c r="E18" s="43" t="s">
        <v>217</v>
      </c>
      <c r="F18" s="18" t="s">
        <v>216</v>
      </c>
      <c r="G18" s="18"/>
      <c r="H18" s="18"/>
      <c r="I18" s="18"/>
      <c r="J18" s="87"/>
      <c r="K18" s="87"/>
      <c r="L18" s="18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63"/>
    </row>
    <row r="19" spans="1:25" ht="21" x14ac:dyDescent="0.15">
      <c r="A19" s="16"/>
      <c r="B19" s="18"/>
      <c r="C19" s="18"/>
      <c r="D19" s="42"/>
      <c r="E19" s="43" t="s">
        <v>219</v>
      </c>
      <c r="F19" s="18" t="s">
        <v>218</v>
      </c>
      <c r="G19" s="18"/>
      <c r="H19" s="18"/>
      <c r="I19" s="18"/>
      <c r="J19" s="87"/>
      <c r="K19" s="89"/>
      <c r="L19" s="18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63"/>
    </row>
    <row r="20" spans="1:25" x14ac:dyDescent="0.15">
      <c r="A20" s="16"/>
      <c r="B20" s="18"/>
      <c r="C20" s="18"/>
      <c r="D20" s="42"/>
      <c r="E20" s="43" t="s">
        <v>221</v>
      </c>
      <c r="F20" s="18" t="s">
        <v>220</v>
      </c>
      <c r="G20" s="18"/>
      <c r="H20" s="18"/>
      <c r="I20" s="18"/>
      <c r="J20" s="87"/>
      <c r="K20" s="87"/>
      <c r="L20" s="18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63"/>
    </row>
    <row r="21" spans="1:25" x14ac:dyDescent="0.15">
      <c r="A21" s="16"/>
      <c r="B21" s="18"/>
      <c r="C21" s="18"/>
      <c r="D21" s="42"/>
      <c r="E21" s="43" t="s">
        <v>223</v>
      </c>
      <c r="F21" s="18" t="s">
        <v>222</v>
      </c>
      <c r="G21" s="18"/>
      <c r="H21" s="18"/>
      <c r="I21" s="18"/>
      <c r="J21" s="87"/>
      <c r="K21" s="87"/>
      <c r="L21" s="18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63"/>
    </row>
    <row r="22" spans="1:25" x14ac:dyDescent="0.15">
      <c r="A22" s="16"/>
      <c r="B22" s="18"/>
      <c r="C22" s="18"/>
      <c r="D22" s="42"/>
      <c r="E22" s="43" t="s">
        <v>225</v>
      </c>
      <c r="F22" s="18" t="s">
        <v>224</v>
      </c>
      <c r="G22" s="18"/>
      <c r="H22" s="18"/>
      <c r="I22" s="18"/>
      <c r="J22" s="87"/>
      <c r="K22" s="87"/>
      <c r="L22" s="18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63"/>
    </row>
    <row r="23" spans="1:25" x14ac:dyDescent="0.15">
      <c r="A23" s="16"/>
      <c r="B23" s="18"/>
      <c r="C23" s="18"/>
      <c r="D23" s="42"/>
      <c r="E23" s="43" t="s">
        <v>227</v>
      </c>
      <c r="F23" s="18" t="s">
        <v>226</v>
      </c>
      <c r="G23" s="18"/>
      <c r="H23" s="18"/>
      <c r="I23" s="18"/>
      <c r="J23" s="87"/>
      <c r="K23" s="87"/>
      <c r="L23" s="18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63"/>
    </row>
    <row r="24" spans="1:25" x14ac:dyDescent="0.15">
      <c r="A24" s="16"/>
      <c r="B24" s="18"/>
      <c r="C24" s="18"/>
      <c r="D24" s="42"/>
      <c r="E24" s="43" t="s">
        <v>229</v>
      </c>
      <c r="F24" s="18" t="s">
        <v>228</v>
      </c>
      <c r="G24" s="18"/>
      <c r="H24" s="18"/>
      <c r="I24" s="18"/>
      <c r="J24" s="87"/>
      <c r="K24" s="87"/>
      <c r="L24" s="18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63"/>
    </row>
    <row r="25" spans="1:25" x14ac:dyDescent="0.15">
      <c r="A25" s="16"/>
      <c r="B25" s="18"/>
      <c r="C25" s="18"/>
      <c r="D25" s="42"/>
      <c r="E25" s="43" t="s">
        <v>231</v>
      </c>
      <c r="F25" s="18" t="s">
        <v>230</v>
      </c>
      <c r="G25" s="18"/>
      <c r="H25" s="18"/>
      <c r="I25" s="18"/>
      <c r="J25" s="87"/>
      <c r="K25" s="87"/>
      <c r="L25" s="18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63"/>
    </row>
    <row r="26" spans="1:25" x14ac:dyDescent="0.15">
      <c r="A26" s="16"/>
      <c r="B26" s="18"/>
      <c r="C26" s="18"/>
      <c r="D26" s="42"/>
      <c r="E26" s="43" t="s">
        <v>233</v>
      </c>
      <c r="F26" s="18" t="s">
        <v>232</v>
      </c>
      <c r="G26" s="18"/>
      <c r="H26" s="18"/>
      <c r="I26" s="18"/>
      <c r="J26" s="87"/>
      <c r="K26" s="87"/>
      <c r="L26" s="18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63"/>
    </row>
    <row r="27" spans="1:25" x14ac:dyDescent="0.15">
      <c r="A27" s="16"/>
      <c r="B27" s="18"/>
      <c r="C27" s="18"/>
      <c r="D27" s="42"/>
      <c r="E27" s="43" t="s">
        <v>235</v>
      </c>
      <c r="F27" s="18" t="s">
        <v>234</v>
      </c>
      <c r="G27" s="18"/>
      <c r="H27" s="18"/>
      <c r="I27" s="18"/>
      <c r="J27" s="87"/>
      <c r="K27" s="87"/>
      <c r="L27" s="18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63"/>
    </row>
    <row r="28" spans="1:25" x14ac:dyDescent="0.15">
      <c r="A28" s="16"/>
      <c r="B28" s="18"/>
      <c r="C28" s="18"/>
      <c r="D28" s="42"/>
      <c r="E28" s="43" t="s">
        <v>237</v>
      </c>
      <c r="F28" s="18" t="s">
        <v>236</v>
      </c>
      <c r="G28" s="18"/>
      <c r="H28" s="18"/>
      <c r="I28" s="18"/>
      <c r="J28" s="87"/>
      <c r="K28" s="87"/>
      <c r="L28" s="18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63"/>
    </row>
    <row r="29" spans="1:25" ht="21" x14ac:dyDescent="0.15">
      <c r="A29" s="16"/>
      <c r="B29" s="18"/>
      <c r="C29" s="18"/>
      <c r="D29" s="42"/>
      <c r="E29" s="43" t="s">
        <v>239</v>
      </c>
      <c r="F29" s="18" t="s">
        <v>238</v>
      </c>
      <c r="G29" s="18"/>
      <c r="H29" s="18"/>
      <c r="I29" s="18"/>
      <c r="J29" s="87"/>
      <c r="K29" s="87"/>
      <c r="L29" s="18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63"/>
    </row>
    <row r="30" spans="1:25" x14ac:dyDescent="0.15">
      <c r="A30" s="16"/>
      <c r="B30" s="18"/>
      <c r="C30" s="18"/>
      <c r="D30" s="42"/>
      <c r="E30" s="43" t="s">
        <v>241</v>
      </c>
      <c r="F30" s="18" t="s">
        <v>240</v>
      </c>
      <c r="G30" s="18"/>
      <c r="H30" s="18"/>
      <c r="I30" s="18"/>
      <c r="J30" s="87"/>
      <c r="K30" s="87"/>
      <c r="L30" s="18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63"/>
    </row>
    <row r="31" spans="1:25" x14ac:dyDescent="0.15">
      <c r="A31" s="16"/>
      <c r="B31" s="18"/>
      <c r="C31" s="18"/>
      <c r="D31" s="42"/>
      <c r="E31" s="43" t="s">
        <v>243</v>
      </c>
      <c r="F31" s="18" t="s">
        <v>242</v>
      </c>
      <c r="G31" s="18"/>
      <c r="H31" s="18"/>
      <c r="I31" s="18"/>
      <c r="J31" s="87"/>
      <c r="K31" s="87"/>
      <c r="L31" s="18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63"/>
    </row>
    <row r="32" spans="1:25" x14ac:dyDescent="0.15">
      <c r="A32" s="16"/>
      <c r="B32" s="18"/>
      <c r="C32" s="18"/>
      <c r="D32" s="42"/>
      <c r="E32" s="92" t="s">
        <v>467</v>
      </c>
      <c r="F32" s="18">
        <v>4236</v>
      </c>
      <c r="G32" s="18"/>
      <c r="H32" s="18"/>
      <c r="I32" s="18"/>
      <c r="J32" s="87"/>
      <c r="K32" s="87"/>
      <c r="L32" s="18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63"/>
    </row>
    <row r="33" spans="1:25" x14ac:dyDescent="0.15">
      <c r="A33" s="16"/>
      <c r="B33" s="18"/>
      <c r="C33" s="18"/>
      <c r="D33" s="42"/>
      <c r="E33" s="43" t="s">
        <v>245</v>
      </c>
      <c r="F33" s="18" t="s">
        <v>244</v>
      </c>
      <c r="G33" s="18"/>
      <c r="H33" s="18"/>
      <c r="I33" s="18"/>
      <c r="J33" s="87"/>
      <c r="K33" s="87"/>
      <c r="L33" s="18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63"/>
    </row>
    <row r="34" spans="1:25" x14ac:dyDescent="0.15">
      <c r="A34" s="16"/>
      <c r="B34" s="18"/>
      <c r="C34" s="18"/>
      <c r="D34" s="42"/>
      <c r="E34" s="43" t="s">
        <v>246</v>
      </c>
      <c r="F34" s="18" t="s">
        <v>247</v>
      </c>
      <c r="G34" s="18"/>
      <c r="H34" s="18"/>
      <c r="I34" s="18"/>
      <c r="J34" s="87"/>
      <c r="K34" s="87"/>
      <c r="L34" s="18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63"/>
    </row>
    <row r="35" spans="1:25" x14ac:dyDescent="0.15">
      <c r="A35" s="16"/>
      <c r="B35" s="18"/>
      <c r="C35" s="18"/>
      <c r="D35" s="42"/>
      <c r="E35" s="43" t="s">
        <v>249</v>
      </c>
      <c r="F35" s="18" t="s">
        <v>248</v>
      </c>
      <c r="G35" s="18"/>
      <c r="H35" s="18"/>
      <c r="I35" s="18"/>
      <c r="J35" s="87"/>
      <c r="K35" s="87"/>
      <c r="L35" s="18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63"/>
    </row>
    <row r="36" spans="1:25" ht="21" x14ac:dyDescent="0.15">
      <c r="A36" s="16"/>
      <c r="B36" s="18"/>
      <c r="C36" s="18"/>
      <c r="D36" s="42"/>
      <c r="E36" s="92" t="s">
        <v>468</v>
      </c>
      <c r="F36" s="18">
        <v>4251</v>
      </c>
      <c r="G36" s="18"/>
      <c r="H36" s="18"/>
      <c r="I36" s="18"/>
      <c r="J36" s="87"/>
      <c r="K36" s="87"/>
      <c r="L36" s="18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63"/>
    </row>
    <row r="37" spans="1:25" ht="21" x14ac:dyDescent="0.15">
      <c r="A37" s="16"/>
      <c r="B37" s="18"/>
      <c r="C37" s="18"/>
      <c r="D37" s="42"/>
      <c r="E37" s="43" t="s">
        <v>253</v>
      </c>
      <c r="F37" s="18" t="s">
        <v>252</v>
      </c>
      <c r="G37" s="18"/>
      <c r="H37" s="18"/>
      <c r="I37" s="18"/>
      <c r="J37" s="87"/>
      <c r="K37" s="87"/>
      <c r="L37" s="18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63"/>
    </row>
    <row r="38" spans="1:25" x14ac:dyDescent="0.15">
      <c r="A38" s="16"/>
      <c r="B38" s="18"/>
      <c r="C38" s="18"/>
      <c r="D38" s="42"/>
      <c r="E38" s="43" t="s">
        <v>255</v>
      </c>
      <c r="F38" s="18" t="s">
        <v>254</v>
      </c>
      <c r="G38" s="18"/>
      <c r="H38" s="18"/>
      <c r="I38" s="18"/>
      <c r="J38" s="87"/>
      <c r="K38" s="87"/>
      <c r="L38" s="18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63"/>
    </row>
    <row r="39" spans="1:25" x14ac:dyDescent="0.15">
      <c r="A39" s="16"/>
      <c r="B39" s="18"/>
      <c r="C39" s="18"/>
      <c r="D39" s="42"/>
      <c r="E39" s="43" t="s">
        <v>257</v>
      </c>
      <c r="F39" s="18" t="s">
        <v>256</v>
      </c>
      <c r="G39" s="18"/>
      <c r="H39" s="18"/>
      <c r="I39" s="18"/>
      <c r="J39" s="87"/>
      <c r="K39" s="87"/>
      <c r="L39" s="18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63"/>
    </row>
    <row r="40" spans="1:25" x14ac:dyDescent="0.15">
      <c r="A40" s="16"/>
      <c r="B40" s="18"/>
      <c r="C40" s="18"/>
      <c r="D40" s="42"/>
      <c r="E40" s="43" t="s">
        <v>259</v>
      </c>
      <c r="F40" s="18" t="s">
        <v>258</v>
      </c>
      <c r="G40" s="18"/>
      <c r="H40" s="18"/>
      <c r="I40" s="18"/>
      <c r="J40" s="87"/>
      <c r="K40" s="87"/>
      <c r="L40" s="18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63"/>
    </row>
    <row r="41" spans="1:25" x14ac:dyDescent="0.15">
      <c r="A41" s="16"/>
      <c r="B41" s="18"/>
      <c r="C41" s="18"/>
      <c r="D41" s="42"/>
      <c r="E41" s="43" t="s">
        <v>260</v>
      </c>
      <c r="F41" s="18" t="s">
        <v>261</v>
      </c>
      <c r="G41" s="18"/>
      <c r="H41" s="18"/>
      <c r="I41" s="18"/>
      <c r="J41" s="87"/>
      <c r="K41" s="87"/>
      <c r="L41" s="18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63"/>
    </row>
    <row r="42" spans="1:25" ht="21" x14ac:dyDescent="0.15">
      <c r="A42" s="16"/>
      <c r="B42" s="18"/>
      <c r="C42" s="18"/>
      <c r="D42" s="42"/>
      <c r="E42" s="43" t="s">
        <v>265</v>
      </c>
      <c r="F42" s="18" t="s">
        <v>266</v>
      </c>
      <c r="G42" s="18"/>
      <c r="H42" s="18"/>
      <c r="I42" s="18"/>
      <c r="J42" s="87"/>
      <c r="K42" s="87"/>
      <c r="L42" s="18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63"/>
    </row>
    <row r="43" spans="1:25" ht="21" x14ac:dyDescent="0.15">
      <c r="A43" s="16"/>
      <c r="B43" s="18"/>
      <c r="C43" s="18"/>
      <c r="D43" s="42"/>
      <c r="E43" s="43" t="s">
        <v>272</v>
      </c>
      <c r="F43" s="18" t="s">
        <v>273</v>
      </c>
      <c r="G43" s="18"/>
      <c r="H43" s="18"/>
      <c r="I43" s="18"/>
      <c r="J43" s="87"/>
      <c r="K43" s="87"/>
      <c r="L43" s="18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63"/>
    </row>
    <row r="44" spans="1:25" x14ac:dyDescent="0.15">
      <c r="A44" s="16"/>
      <c r="B44" s="18"/>
      <c r="C44" s="18"/>
      <c r="D44" s="42"/>
      <c r="E44" s="43" t="s">
        <v>280</v>
      </c>
      <c r="F44" s="18" t="s">
        <v>281</v>
      </c>
      <c r="G44" s="18"/>
      <c r="H44" s="18"/>
      <c r="I44" s="18"/>
      <c r="J44" s="87"/>
      <c r="K44" s="87"/>
      <c r="L44" s="18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63"/>
    </row>
    <row r="45" spans="1:25" x14ac:dyDescent="0.15">
      <c r="A45" s="16"/>
      <c r="B45" s="18"/>
      <c r="C45" s="18"/>
      <c r="D45" s="42"/>
      <c r="E45" s="43" t="s">
        <v>285</v>
      </c>
      <c r="F45" s="18" t="s">
        <v>286</v>
      </c>
      <c r="G45" s="18"/>
      <c r="H45" s="18"/>
      <c r="I45" s="18"/>
      <c r="J45" s="87"/>
      <c r="K45" s="87"/>
      <c r="L45" s="18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63"/>
    </row>
    <row r="46" spans="1:25" x14ac:dyDescent="0.15">
      <c r="A46" s="16"/>
      <c r="B46" s="18"/>
      <c r="C46" s="18"/>
      <c r="D46" s="42"/>
      <c r="E46" s="43" t="s">
        <v>287</v>
      </c>
      <c r="F46" s="18" t="s">
        <v>288</v>
      </c>
      <c r="G46" s="18"/>
      <c r="H46" s="18"/>
      <c r="I46" s="18"/>
      <c r="J46" s="87"/>
      <c r="K46" s="87"/>
      <c r="L46" s="18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63"/>
    </row>
    <row r="47" spans="1:25" x14ac:dyDescent="0.15">
      <c r="A47" s="16"/>
      <c r="B47" s="18"/>
      <c r="C47" s="18"/>
      <c r="D47" s="42"/>
      <c r="E47" s="43" t="s">
        <v>296</v>
      </c>
      <c r="F47" s="18" t="s">
        <v>295</v>
      </c>
      <c r="G47" s="18"/>
      <c r="H47" s="18"/>
      <c r="I47" s="18"/>
      <c r="J47" s="87"/>
      <c r="K47" s="87"/>
      <c r="L47" s="18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63"/>
    </row>
    <row r="48" spans="1:25" x14ac:dyDescent="0.15">
      <c r="A48" s="16"/>
      <c r="B48" s="18"/>
      <c r="C48" s="18"/>
      <c r="D48" s="42"/>
      <c r="E48" s="43" t="s">
        <v>298</v>
      </c>
      <c r="F48" s="18" t="s">
        <v>297</v>
      </c>
      <c r="G48" s="18"/>
      <c r="H48" s="18"/>
      <c r="I48" s="18"/>
      <c r="J48" s="87"/>
      <c r="K48" s="87"/>
      <c r="L48" s="7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63"/>
    </row>
    <row r="49" spans="1:25" x14ac:dyDescent="0.15">
      <c r="A49" s="16"/>
      <c r="B49" s="18"/>
      <c r="C49" s="18"/>
      <c r="D49" s="42"/>
      <c r="E49" s="43" t="s">
        <v>299</v>
      </c>
      <c r="F49" s="18" t="s">
        <v>300</v>
      </c>
      <c r="G49" s="18"/>
      <c r="H49" s="18"/>
      <c r="I49" s="18"/>
      <c r="J49" s="87"/>
      <c r="K49" s="87"/>
      <c r="L49" s="7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63"/>
    </row>
    <row r="50" spans="1:25" x14ac:dyDescent="0.15">
      <c r="A50" s="16"/>
      <c r="B50" s="18"/>
      <c r="C50" s="18"/>
      <c r="D50" s="42"/>
      <c r="E50" s="43" t="s">
        <v>302</v>
      </c>
      <c r="F50" s="18" t="s">
        <v>301</v>
      </c>
      <c r="G50" s="18"/>
      <c r="H50" s="18"/>
      <c r="I50" s="18"/>
      <c r="J50" s="87"/>
      <c r="K50" s="87"/>
      <c r="L50" s="87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63"/>
    </row>
    <row r="51" spans="1:25" s="6" customFormat="1" ht="21" x14ac:dyDescent="0.15">
      <c r="A51" s="9"/>
      <c r="B51" s="10"/>
      <c r="C51" s="10"/>
      <c r="D51" s="35"/>
      <c r="E51" s="44" t="s">
        <v>319</v>
      </c>
      <c r="F51" s="47"/>
      <c r="G51" s="47"/>
      <c r="H51" s="47"/>
      <c r="I51" s="47"/>
      <c r="J51" s="47"/>
      <c r="K51" s="90"/>
      <c r="L51" s="47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62"/>
    </row>
    <row r="52" spans="1:25" s="6" customFormat="1" ht="21" x14ac:dyDescent="0.15">
      <c r="A52" s="9"/>
      <c r="B52" s="10"/>
      <c r="C52" s="10"/>
      <c r="D52" s="35"/>
      <c r="E52" s="46" t="s">
        <v>251</v>
      </c>
      <c r="F52" s="10" t="s">
        <v>250</v>
      </c>
      <c r="G52" s="10"/>
      <c r="H52" s="10"/>
      <c r="I52" s="10"/>
      <c r="J52" s="10"/>
      <c r="K52" s="91"/>
      <c r="L52" s="10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62"/>
    </row>
    <row r="53" spans="1:25" s="6" customFormat="1" x14ac:dyDescent="0.15">
      <c r="A53" s="9"/>
      <c r="B53" s="10"/>
      <c r="C53" s="10"/>
      <c r="D53" s="35"/>
      <c r="E53" s="46" t="s">
        <v>292</v>
      </c>
      <c r="F53" s="10" t="s">
        <v>291</v>
      </c>
      <c r="G53" s="10"/>
      <c r="H53" s="10"/>
      <c r="I53" s="10"/>
      <c r="J53" s="10"/>
      <c r="K53" s="91"/>
      <c r="L53" s="10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62"/>
    </row>
    <row r="54" spans="1:25" s="6" customFormat="1" x14ac:dyDescent="0.15">
      <c r="A54" s="9"/>
      <c r="B54" s="10"/>
      <c r="C54" s="10"/>
      <c r="D54" s="35"/>
      <c r="E54" s="46" t="s">
        <v>294</v>
      </c>
      <c r="F54" s="10" t="s">
        <v>293</v>
      </c>
      <c r="G54" s="10"/>
      <c r="H54" s="10"/>
      <c r="I54" s="10"/>
      <c r="J54" s="10"/>
      <c r="K54" s="91"/>
      <c r="L54" s="10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62"/>
    </row>
    <row r="55" spans="1:25" x14ac:dyDescent="0.15">
      <c r="A55" s="16" t="s">
        <v>46</v>
      </c>
      <c r="B55" s="18" t="s">
        <v>37</v>
      </c>
      <c r="C55" s="18" t="s">
        <v>41</v>
      </c>
      <c r="D55" s="18" t="s">
        <v>47</v>
      </c>
      <c r="E55" s="43" t="s">
        <v>48</v>
      </c>
      <c r="F55" s="42"/>
      <c r="G55" s="42"/>
      <c r="H55" s="42"/>
      <c r="I55" s="42"/>
      <c r="J55" s="42"/>
      <c r="K55" s="42"/>
      <c r="L55" s="42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63"/>
    </row>
    <row r="56" spans="1:25" x14ac:dyDescent="0.15">
      <c r="A56" s="16"/>
      <c r="B56" s="18"/>
      <c r="C56" s="18"/>
      <c r="D56" s="42"/>
      <c r="E56" s="43" t="s">
        <v>5</v>
      </c>
      <c r="F56" s="42"/>
      <c r="G56" s="42"/>
      <c r="H56" s="42"/>
      <c r="I56" s="42"/>
      <c r="J56" s="42"/>
      <c r="K56" s="42"/>
      <c r="L56" s="42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63"/>
    </row>
    <row r="57" spans="1:25" s="6" customFormat="1" ht="31.5" x14ac:dyDescent="0.15">
      <c r="A57" s="9"/>
      <c r="B57" s="10"/>
      <c r="C57" s="10"/>
      <c r="D57" s="35"/>
      <c r="E57" s="44" t="s">
        <v>320</v>
      </c>
      <c r="F57" s="47"/>
      <c r="G57" s="47"/>
      <c r="H57" s="47"/>
      <c r="I57" s="47"/>
      <c r="J57" s="47"/>
      <c r="K57" s="47"/>
      <c r="L57" s="47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62"/>
    </row>
    <row r="58" spans="1:25" s="6" customFormat="1" x14ac:dyDescent="0.15">
      <c r="A58" s="9"/>
      <c r="B58" s="10"/>
      <c r="C58" s="10"/>
      <c r="D58" s="35"/>
      <c r="E58" s="46" t="s">
        <v>246</v>
      </c>
      <c r="F58" s="10" t="s">
        <v>247</v>
      </c>
      <c r="G58" s="10"/>
      <c r="H58" s="10"/>
      <c r="I58" s="10"/>
      <c r="J58" s="10"/>
      <c r="K58" s="10"/>
      <c r="L58" s="10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62"/>
    </row>
    <row r="59" spans="1:25" s="6" customFormat="1" x14ac:dyDescent="0.15">
      <c r="A59" s="9" t="s">
        <v>49</v>
      </c>
      <c r="B59" s="10" t="s">
        <v>37</v>
      </c>
      <c r="C59" s="10" t="s">
        <v>47</v>
      </c>
      <c r="D59" s="10" t="s">
        <v>38</v>
      </c>
      <c r="E59" s="44" t="s">
        <v>50</v>
      </c>
      <c r="F59" s="45"/>
      <c r="G59" s="45"/>
      <c r="H59" s="45"/>
      <c r="I59" s="45"/>
      <c r="J59" s="45"/>
      <c r="K59" s="45"/>
      <c r="L59" s="45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62"/>
    </row>
    <row r="60" spans="1:25" x14ac:dyDescent="0.15">
      <c r="A60" s="16"/>
      <c r="B60" s="18"/>
      <c r="C60" s="18"/>
      <c r="D60" s="42"/>
      <c r="E60" s="43" t="s">
        <v>43</v>
      </c>
      <c r="F60" s="42"/>
      <c r="G60" s="42"/>
      <c r="H60" s="42"/>
      <c r="I60" s="42"/>
      <c r="J60" s="42"/>
      <c r="K60" s="42"/>
      <c r="L60" s="42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63"/>
    </row>
    <row r="61" spans="1:25" ht="12.75" x14ac:dyDescent="0.15">
      <c r="A61" s="16" t="s">
        <v>51</v>
      </c>
      <c r="B61" s="18" t="s">
        <v>37</v>
      </c>
      <c r="C61" s="18" t="s">
        <v>47</v>
      </c>
      <c r="D61" s="18">
        <v>3</v>
      </c>
      <c r="E61" s="74" t="s">
        <v>459</v>
      </c>
      <c r="F61" s="42"/>
      <c r="G61" s="42"/>
      <c r="H61" s="42"/>
      <c r="I61" s="42"/>
      <c r="J61" s="42"/>
      <c r="K61" s="42"/>
      <c r="L61" s="42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63"/>
    </row>
    <row r="62" spans="1:25" x14ac:dyDescent="0.15">
      <c r="A62" s="16"/>
      <c r="B62" s="18"/>
      <c r="C62" s="18"/>
      <c r="D62" s="42"/>
      <c r="E62" s="43" t="s">
        <v>5</v>
      </c>
      <c r="F62" s="42"/>
      <c r="G62" s="42"/>
      <c r="H62" s="42"/>
      <c r="I62" s="42"/>
      <c r="J62" s="42"/>
      <c r="K62" s="42"/>
      <c r="L62" s="42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63"/>
    </row>
    <row r="63" spans="1:25" s="6" customFormat="1" ht="42" x14ac:dyDescent="0.15">
      <c r="A63" s="9"/>
      <c r="B63" s="10"/>
      <c r="C63" s="10"/>
      <c r="D63" s="35"/>
      <c r="E63" s="44" t="s">
        <v>321</v>
      </c>
      <c r="F63" s="47"/>
      <c r="G63" s="47"/>
      <c r="H63" s="47"/>
      <c r="I63" s="47"/>
      <c r="J63" s="47"/>
      <c r="K63" s="47"/>
      <c r="L63" s="47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62"/>
    </row>
    <row r="64" spans="1:25" x14ac:dyDescent="0.15">
      <c r="A64" s="16"/>
      <c r="B64" s="18"/>
      <c r="C64" s="18"/>
      <c r="D64" s="42"/>
      <c r="E64" s="43" t="s">
        <v>217</v>
      </c>
      <c r="F64" s="18" t="s">
        <v>216</v>
      </c>
      <c r="G64" s="18"/>
      <c r="H64" s="18"/>
      <c r="I64" s="18"/>
      <c r="J64" s="18"/>
      <c r="K64" s="18"/>
      <c r="L64" s="18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63"/>
    </row>
    <row r="65" spans="1:25" x14ac:dyDescent="0.15">
      <c r="A65" s="16"/>
      <c r="B65" s="18"/>
      <c r="C65" s="18"/>
      <c r="D65" s="42"/>
      <c r="E65" s="43" t="s">
        <v>287</v>
      </c>
      <c r="F65" s="18" t="s">
        <v>288</v>
      </c>
      <c r="G65" s="18"/>
      <c r="H65" s="18"/>
      <c r="I65" s="18"/>
      <c r="J65" s="18"/>
      <c r="K65" s="18"/>
      <c r="L65" s="18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63"/>
    </row>
    <row r="66" spans="1:25" s="6" customFormat="1" ht="31.5" x14ac:dyDescent="0.15">
      <c r="A66" s="9" t="s">
        <v>52</v>
      </c>
      <c r="B66" s="10" t="s">
        <v>37</v>
      </c>
      <c r="C66" s="10" t="s">
        <v>53</v>
      </c>
      <c r="D66" s="10" t="s">
        <v>38</v>
      </c>
      <c r="E66" s="44" t="s">
        <v>54</v>
      </c>
      <c r="F66" s="45"/>
      <c r="G66" s="45"/>
      <c r="H66" s="45"/>
      <c r="I66" s="45"/>
      <c r="J66" s="45"/>
      <c r="K66" s="45"/>
      <c r="L66" s="45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62"/>
    </row>
    <row r="67" spans="1:25" x14ac:dyDescent="0.15">
      <c r="A67" s="16"/>
      <c r="B67" s="18"/>
      <c r="C67" s="18"/>
      <c r="D67" s="42"/>
      <c r="E67" s="43" t="s">
        <v>43</v>
      </c>
      <c r="F67" s="42"/>
      <c r="G67" s="42"/>
      <c r="H67" s="42"/>
      <c r="I67" s="42"/>
      <c r="J67" s="42"/>
      <c r="K67" s="42"/>
      <c r="L67" s="42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63"/>
    </row>
    <row r="68" spans="1:25" s="6" customFormat="1" ht="21" x14ac:dyDescent="0.15">
      <c r="A68" s="9" t="s">
        <v>55</v>
      </c>
      <c r="B68" s="10" t="s">
        <v>37</v>
      </c>
      <c r="C68" s="10" t="s">
        <v>53</v>
      </c>
      <c r="D68" s="10" t="s">
        <v>41</v>
      </c>
      <c r="E68" s="46" t="s">
        <v>54</v>
      </c>
      <c r="F68" s="35"/>
      <c r="G68" s="35"/>
      <c r="H68" s="35"/>
      <c r="I68" s="35"/>
      <c r="J68" s="35"/>
      <c r="K68" s="35"/>
      <c r="L68" s="35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62"/>
    </row>
    <row r="69" spans="1:25" x14ac:dyDescent="0.15">
      <c r="A69" s="16"/>
      <c r="B69" s="18"/>
      <c r="C69" s="18"/>
      <c r="D69" s="42"/>
      <c r="E69" s="43" t="s">
        <v>5</v>
      </c>
      <c r="F69" s="42"/>
      <c r="G69" s="42"/>
      <c r="H69" s="42"/>
      <c r="I69" s="42"/>
      <c r="J69" s="42"/>
      <c r="K69" s="42"/>
      <c r="L69" s="42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63"/>
    </row>
    <row r="70" spans="1:25" x14ac:dyDescent="0.15">
      <c r="A70" s="16"/>
      <c r="B70" s="18"/>
      <c r="C70" s="18"/>
      <c r="D70" s="42"/>
      <c r="E70" s="48" t="s">
        <v>322</v>
      </c>
      <c r="F70" s="49"/>
      <c r="G70" s="49"/>
      <c r="H70" s="49"/>
      <c r="I70" s="49"/>
      <c r="J70" s="49"/>
      <c r="K70" s="49"/>
      <c r="L70" s="4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63"/>
    </row>
    <row r="71" spans="1:25" s="6" customFormat="1" x14ac:dyDescent="0.15">
      <c r="A71" s="9"/>
      <c r="B71" s="10"/>
      <c r="C71" s="10"/>
      <c r="D71" s="35"/>
      <c r="E71" s="46" t="s">
        <v>304</v>
      </c>
      <c r="F71" s="10" t="s">
        <v>303</v>
      </c>
      <c r="G71" s="10"/>
      <c r="H71" s="10"/>
      <c r="I71" s="10"/>
      <c r="J71" s="10"/>
      <c r="K71" s="10"/>
      <c r="L71" s="10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62"/>
    </row>
    <row r="72" spans="1:25" ht="21" x14ac:dyDescent="0.15">
      <c r="A72" s="16"/>
      <c r="B72" s="18"/>
      <c r="C72" s="18"/>
      <c r="D72" s="42"/>
      <c r="E72" s="48" t="s">
        <v>323</v>
      </c>
      <c r="F72" s="49"/>
      <c r="G72" s="49"/>
      <c r="H72" s="49"/>
      <c r="I72" s="49"/>
      <c r="J72" s="49"/>
      <c r="K72" s="49"/>
      <c r="L72" s="4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63"/>
    </row>
    <row r="73" spans="1:25" s="6" customFormat="1" x14ac:dyDescent="0.15">
      <c r="A73" s="9"/>
      <c r="B73" s="10"/>
      <c r="C73" s="10"/>
      <c r="D73" s="35"/>
      <c r="E73" s="46" t="s">
        <v>304</v>
      </c>
      <c r="F73" s="10" t="s">
        <v>303</v>
      </c>
      <c r="G73" s="10"/>
      <c r="H73" s="10"/>
      <c r="I73" s="10"/>
      <c r="J73" s="10"/>
      <c r="K73" s="10"/>
      <c r="L73" s="10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62"/>
    </row>
    <row r="74" spans="1:25" ht="21" x14ac:dyDescent="0.15">
      <c r="A74" s="16"/>
      <c r="B74" s="18"/>
      <c r="C74" s="18"/>
      <c r="D74" s="42"/>
      <c r="E74" s="48" t="s">
        <v>324</v>
      </c>
      <c r="F74" s="49"/>
      <c r="G74" s="49"/>
      <c r="H74" s="49"/>
      <c r="I74" s="49"/>
      <c r="J74" s="49"/>
      <c r="K74" s="49"/>
      <c r="L74" s="4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63"/>
    </row>
    <row r="75" spans="1:25" s="6" customFormat="1" x14ac:dyDescent="0.15">
      <c r="A75" s="9"/>
      <c r="B75" s="10"/>
      <c r="C75" s="10"/>
      <c r="D75" s="35"/>
      <c r="E75" s="46" t="s">
        <v>304</v>
      </c>
      <c r="F75" s="10" t="s">
        <v>303</v>
      </c>
      <c r="G75" s="10"/>
      <c r="H75" s="10"/>
      <c r="I75" s="10"/>
      <c r="J75" s="10"/>
      <c r="K75" s="10"/>
      <c r="L75" s="10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62"/>
    </row>
    <row r="76" spans="1:25" ht="21" x14ac:dyDescent="0.15">
      <c r="A76" s="16" t="s">
        <v>56</v>
      </c>
      <c r="B76" s="18" t="s">
        <v>37</v>
      </c>
      <c r="C76" s="18" t="s">
        <v>57</v>
      </c>
      <c r="D76" s="18" t="s">
        <v>38</v>
      </c>
      <c r="E76" s="48" t="s">
        <v>58</v>
      </c>
      <c r="F76" s="50"/>
      <c r="G76" s="50"/>
      <c r="H76" s="50"/>
      <c r="I76" s="50"/>
      <c r="J76" s="50"/>
      <c r="K76" s="50"/>
      <c r="L76" s="50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63"/>
    </row>
    <row r="77" spans="1:25" x14ac:dyDescent="0.15">
      <c r="A77" s="16"/>
      <c r="B77" s="18"/>
      <c r="C77" s="18"/>
      <c r="D77" s="42"/>
      <c r="E77" s="43" t="s">
        <v>43</v>
      </c>
      <c r="F77" s="42"/>
      <c r="G77" s="42"/>
      <c r="H77" s="42"/>
      <c r="I77" s="42"/>
      <c r="J77" s="42"/>
      <c r="K77" s="42"/>
      <c r="L77" s="42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63"/>
    </row>
    <row r="78" spans="1:25" s="6" customFormat="1" ht="21" x14ac:dyDescent="0.15">
      <c r="A78" s="9" t="s">
        <v>59</v>
      </c>
      <c r="B78" s="10" t="s">
        <v>37</v>
      </c>
      <c r="C78" s="10" t="s">
        <v>57</v>
      </c>
      <c r="D78" s="10" t="s">
        <v>41</v>
      </c>
      <c r="E78" s="46" t="s">
        <v>58</v>
      </c>
      <c r="F78" s="35"/>
      <c r="G78" s="35"/>
      <c r="H78" s="35"/>
      <c r="I78" s="35"/>
      <c r="J78" s="35"/>
      <c r="K78" s="35"/>
      <c r="L78" s="35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62"/>
    </row>
    <row r="79" spans="1:25" x14ac:dyDescent="0.15">
      <c r="A79" s="16"/>
      <c r="B79" s="18"/>
      <c r="C79" s="18"/>
      <c r="D79" s="42"/>
      <c r="E79" s="43" t="s">
        <v>5</v>
      </c>
      <c r="F79" s="42"/>
      <c r="G79" s="42"/>
      <c r="H79" s="42"/>
      <c r="I79" s="42"/>
      <c r="J79" s="42"/>
      <c r="K79" s="42"/>
      <c r="L79" s="42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63"/>
    </row>
    <row r="80" spans="1:25" ht="42" x14ac:dyDescent="0.15">
      <c r="A80" s="16"/>
      <c r="B80" s="18"/>
      <c r="C80" s="18"/>
      <c r="D80" s="42"/>
      <c r="E80" s="48" t="s">
        <v>325</v>
      </c>
      <c r="F80" s="49"/>
      <c r="G80" s="49"/>
      <c r="H80" s="49"/>
      <c r="I80" s="49"/>
      <c r="J80" s="49"/>
      <c r="K80" s="49"/>
      <c r="L80" s="4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63"/>
    </row>
    <row r="81" spans="1:25" s="6" customFormat="1" x14ac:dyDescent="0.15">
      <c r="A81" s="9"/>
      <c r="B81" s="10"/>
      <c r="C81" s="10"/>
      <c r="D81" s="35"/>
      <c r="E81" s="46" t="s">
        <v>285</v>
      </c>
      <c r="F81" s="10" t="s">
        <v>286</v>
      </c>
      <c r="G81" s="10"/>
      <c r="H81" s="10"/>
      <c r="I81" s="10"/>
      <c r="J81" s="10"/>
      <c r="K81" s="10"/>
      <c r="L81" s="10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62"/>
    </row>
    <row r="82" spans="1:25" ht="31.5" x14ac:dyDescent="0.15">
      <c r="A82" s="16"/>
      <c r="B82" s="18"/>
      <c r="C82" s="18"/>
      <c r="D82" s="42"/>
      <c r="E82" s="48" t="s">
        <v>326</v>
      </c>
      <c r="F82" s="49"/>
      <c r="G82" s="49"/>
      <c r="H82" s="49"/>
      <c r="I82" s="49"/>
      <c r="J82" s="49"/>
      <c r="K82" s="49"/>
      <c r="L82" s="4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63"/>
    </row>
    <row r="83" spans="1:25" x14ac:dyDescent="0.15">
      <c r="A83" s="16"/>
      <c r="B83" s="18"/>
      <c r="C83" s="18"/>
      <c r="D83" s="42"/>
      <c r="E83" s="43" t="s">
        <v>229</v>
      </c>
      <c r="F83" s="18">
        <v>4216</v>
      </c>
      <c r="G83" s="49"/>
      <c r="H83" s="49"/>
      <c r="I83" s="49"/>
      <c r="J83" s="49"/>
      <c r="K83" s="49"/>
      <c r="L83" s="4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63"/>
    </row>
    <row r="84" spans="1:25" x14ac:dyDescent="0.15">
      <c r="A84" s="16"/>
      <c r="B84" s="18"/>
      <c r="C84" s="18"/>
      <c r="D84" s="42"/>
      <c r="E84" s="92" t="s">
        <v>467</v>
      </c>
      <c r="F84" s="18">
        <v>4236</v>
      </c>
      <c r="G84" s="49"/>
      <c r="H84" s="49"/>
      <c r="I84" s="49"/>
      <c r="J84" s="49"/>
      <c r="K84" s="49"/>
      <c r="L84" s="4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63"/>
    </row>
    <row r="85" spans="1:25" x14ac:dyDescent="0.15">
      <c r="A85" s="16"/>
      <c r="B85" s="18"/>
      <c r="C85" s="18"/>
      <c r="D85" s="42"/>
      <c r="E85" s="43" t="s">
        <v>245</v>
      </c>
      <c r="F85" s="18" t="s">
        <v>244</v>
      </c>
      <c r="G85" s="49"/>
      <c r="H85" s="49"/>
      <c r="I85" s="49"/>
      <c r="J85" s="49"/>
      <c r="K85" s="49"/>
      <c r="L85" s="4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63"/>
    </row>
    <row r="86" spans="1:25" x14ac:dyDescent="0.15">
      <c r="A86" s="16"/>
      <c r="B86" s="18"/>
      <c r="C86" s="18"/>
      <c r="D86" s="42"/>
      <c r="E86" s="43" t="s">
        <v>246</v>
      </c>
      <c r="F86" s="18" t="s">
        <v>247</v>
      </c>
      <c r="G86" s="49"/>
      <c r="H86" s="49"/>
      <c r="I86" s="49"/>
      <c r="J86" s="49"/>
      <c r="K86" s="49"/>
      <c r="L86" s="4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63"/>
    </row>
    <row r="87" spans="1:25" x14ac:dyDescent="0.15">
      <c r="A87" s="16"/>
      <c r="B87" s="18"/>
      <c r="C87" s="18"/>
      <c r="D87" s="42"/>
      <c r="E87" s="43" t="s">
        <v>249</v>
      </c>
      <c r="F87" s="18" t="s">
        <v>248</v>
      </c>
      <c r="G87" s="49"/>
      <c r="H87" s="49"/>
      <c r="I87" s="49"/>
      <c r="J87" s="49"/>
      <c r="K87" s="49"/>
      <c r="L87" s="4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63"/>
    </row>
    <row r="88" spans="1:25" ht="21" x14ac:dyDescent="0.15">
      <c r="A88" s="16"/>
      <c r="B88" s="18"/>
      <c r="C88" s="18"/>
      <c r="D88" s="42"/>
      <c r="E88" s="92" t="s">
        <v>468</v>
      </c>
      <c r="F88" s="18">
        <v>4251</v>
      </c>
      <c r="G88" s="49"/>
      <c r="H88" s="49"/>
      <c r="I88" s="49"/>
      <c r="J88" s="49"/>
      <c r="K88" s="49"/>
      <c r="L88" s="4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63"/>
    </row>
    <row r="89" spans="1:25" x14ac:dyDescent="0.15">
      <c r="A89" s="16"/>
      <c r="B89" s="18"/>
      <c r="C89" s="18"/>
      <c r="D89" s="42"/>
      <c r="E89" s="43" t="s">
        <v>255</v>
      </c>
      <c r="F89" s="18" t="s">
        <v>254</v>
      </c>
      <c r="G89" s="49"/>
      <c r="H89" s="49"/>
      <c r="I89" s="49"/>
      <c r="J89" s="49"/>
      <c r="K89" s="49"/>
      <c r="L89" s="4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63"/>
    </row>
    <row r="90" spans="1:25" x14ac:dyDescent="0.15">
      <c r="A90" s="16"/>
      <c r="B90" s="18"/>
      <c r="C90" s="18"/>
      <c r="D90" s="42"/>
      <c r="E90" s="43" t="s">
        <v>259</v>
      </c>
      <c r="F90" s="18" t="s">
        <v>258</v>
      </c>
      <c r="G90" s="49"/>
      <c r="H90" s="49"/>
      <c r="I90" s="49"/>
      <c r="J90" s="49"/>
      <c r="K90" s="49"/>
      <c r="L90" s="4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63"/>
    </row>
    <row r="91" spans="1:25" x14ac:dyDescent="0.15">
      <c r="A91" s="16"/>
      <c r="B91" s="18"/>
      <c r="C91" s="18"/>
      <c r="D91" s="42"/>
      <c r="E91" s="43" t="s">
        <v>260</v>
      </c>
      <c r="F91" s="18" t="s">
        <v>261</v>
      </c>
      <c r="G91" s="49"/>
      <c r="H91" s="49"/>
      <c r="I91" s="49"/>
      <c r="J91" s="49"/>
      <c r="K91" s="49"/>
      <c r="L91" s="4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63"/>
    </row>
    <row r="92" spans="1:25" ht="21" x14ac:dyDescent="0.15">
      <c r="A92" s="16"/>
      <c r="B92" s="18"/>
      <c r="C92" s="18"/>
      <c r="D92" s="42"/>
      <c r="E92" s="93" t="s">
        <v>472</v>
      </c>
      <c r="F92" s="18">
        <v>4819</v>
      </c>
      <c r="G92" s="49"/>
      <c r="H92" s="49"/>
      <c r="I92" s="49"/>
      <c r="J92" s="49"/>
      <c r="K92" s="49"/>
      <c r="L92" s="4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63"/>
    </row>
    <row r="93" spans="1:25" s="6" customFormat="1" x14ac:dyDescent="0.15">
      <c r="A93" s="9"/>
      <c r="B93" s="10"/>
      <c r="C93" s="10"/>
      <c r="D93" s="35"/>
      <c r="E93" s="46" t="s">
        <v>285</v>
      </c>
      <c r="F93" s="10" t="s">
        <v>286</v>
      </c>
      <c r="G93" s="10"/>
      <c r="H93" s="10"/>
      <c r="I93" s="10"/>
      <c r="J93" s="94"/>
      <c r="K93" s="94"/>
      <c r="L93" s="10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62"/>
    </row>
    <row r="94" spans="1:25" s="6" customFormat="1" x14ac:dyDescent="0.15">
      <c r="A94" s="9" t="s">
        <v>60</v>
      </c>
      <c r="B94" s="10" t="s">
        <v>61</v>
      </c>
      <c r="C94" s="10" t="s">
        <v>38</v>
      </c>
      <c r="D94" s="10" t="s">
        <v>38</v>
      </c>
      <c r="E94" s="40" t="s">
        <v>62</v>
      </c>
      <c r="F94" s="41"/>
      <c r="G94" s="41"/>
      <c r="H94" s="41"/>
      <c r="I94" s="41"/>
      <c r="J94" s="41"/>
      <c r="K94" s="41"/>
      <c r="L94" s="4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62"/>
    </row>
    <row r="95" spans="1:25" s="6" customFormat="1" x14ac:dyDescent="0.15">
      <c r="A95" s="9"/>
      <c r="B95" s="10"/>
      <c r="C95" s="10"/>
      <c r="D95" s="35"/>
      <c r="E95" s="46" t="s">
        <v>5</v>
      </c>
      <c r="F95" s="35"/>
      <c r="G95" s="35"/>
      <c r="H95" s="35"/>
      <c r="I95" s="35"/>
      <c r="J95" s="35"/>
      <c r="K95" s="35"/>
      <c r="L95" s="35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62"/>
    </row>
    <row r="96" spans="1:25" s="6" customFormat="1" x14ac:dyDescent="0.15">
      <c r="A96" s="9" t="s">
        <v>63</v>
      </c>
      <c r="B96" s="10" t="s">
        <v>61</v>
      </c>
      <c r="C96" s="10" t="s">
        <v>64</v>
      </c>
      <c r="D96" s="10" t="s">
        <v>38</v>
      </c>
      <c r="E96" s="44" t="s">
        <v>65</v>
      </c>
      <c r="F96" s="45"/>
      <c r="G96" s="45"/>
      <c r="H96" s="45"/>
      <c r="I96" s="45"/>
      <c r="J96" s="45"/>
      <c r="K96" s="45"/>
      <c r="L96" s="45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62"/>
    </row>
    <row r="97" spans="1:25" s="6" customFormat="1" x14ac:dyDescent="0.15">
      <c r="A97" s="9"/>
      <c r="B97" s="10"/>
      <c r="C97" s="10"/>
      <c r="D97" s="35"/>
      <c r="E97" s="46" t="s">
        <v>43</v>
      </c>
      <c r="F97" s="35"/>
      <c r="G97" s="35"/>
      <c r="H97" s="35"/>
      <c r="I97" s="35"/>
      <c r="J97" s="35"/>
      <c r="K97" s="35"/>
      <c r="L97" s="35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62"/>
    </row>
    <row r="98" spans="1:25" s="6" customFormat="1" x14ac:dyDescent="0.15">
      <c r="A98" s="9" t="s">
        <v>66</v>
      </c>
      <c r="B98" s="10" t="s">
        <v>61</v>
      </c>
      <c r="C98" s="10" t="s">
        <v>64</v>
      </c>
      <c r="D98" s="10" t="s">
        <v>41</v>
      </c>
      <c r="E98" s="46" t="s">
        <v>65</v>
      </c>
      <c r="F98" s="35"/>
      <c r="G98" s="35"/>
      <c r="H98" s="35"/>
      <c r="I98" s="35"/>
      <c r="J98" s="35"/>
      <c r="K98" s="35"/>
      <c r="L98" s="35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62"/>
    </row>
    <row r="99" spans="1:25" s="6" customFormat="1" x14ac:dyDescent="0.15">
      <c r="A99" s="9"/>
      <c r="B99" s="10"/>
      <c r="C99" s="10"/>
      <c r="D99" s="35"/>
      <c r="E99" s="46" t="s">
        <v>5</v>
      </c>
      <c r="F99" s="35"/>
      <c r="G99" s="35"/>
      <c r="H99" s="35"/>
      <c r="I99" s="35"/>
      <c r="J99" s="35"/>
      <c r="K99" s="35"/>
      <c r="L99" s="35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62"/>
    </row>
    <row r="100" spans="1:25" s="6" customFormat="1" ht="21" x14ac:dyDescent="0.15">
      <c r="A100" s="9"/>
      <c r="B100" s="10"/>
      <c r="C100" s="10"/>
      <c r="D100" s="35"/>
      <c r="E100" s="44" t="s">
        <v>327</v>
      </c>
      <c r="F100" s="47"/>
      <c r="G100" s="47"/>
      <c r="H100" s="47"/>
      <c r="I100" s="47"/>
      <c r="J100" s="47"/>
      <c r="K100" s="47"/>
      <c r="L100" s="47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62"/>
    </row>
    <row r="101" spans="1:25" s="6" customFormat="1" x14ac:dyDescent="0.15">
      <c r="A101" s="9"/>
      <c r="B101" s="10"/>
      <c r="C101" s="10"/>
      <c r="D101" s="35"/>
      <c r="E101" s="46" t="s">
        <v>225</v>
      </c>
      <c r="F101" s="10" t="s">
        <v>224</v>
      </c>
      <c r="G101" s="10"/>
      <c r="H101" s="10"/>
      <c r="I101" s="10"/>
      <c r="J101" s="10"/>
      <c r="K101" s="10"/>
      <c r="L101" s="10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62"/>
    </row>
    <row r="102" spans="1:25" s="6" customFormat="1" x14ac:dyDescent="0.15">
      <c r="A102" s="9"/>
      <c r="B102" s="10"/>
      <c r="C102" s="10"/>
      <c r="D102" s="35"/>
      <c r="E102" s="46" t="s">
        <v>249</v>
      </c>
      <c r="F102" s="10" t="s">
        <v>248</v>
      </c>
      <c r="G102" s="10"/>
      <c r="H102" s="10"/>
      <c r="I102" s="10"/>
      <c r="J102" s="10"/>
      <c r="K102" s="10"/>
      <c r="L102" s="10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62"/>
    </row>
    <row r="103" spans="1:25" s="6" customFormat="1" x14ac:dyDescent="0.15">
      <c r="A103" s="9"/>
      <c r="B103" s="10"/>
      <c r="C103" s="10"/>
      <c r="D103" s="35"/>
      <c r="E103" s="46" t="s">
        <v>294</v>
      </c>
      <c r="F103" s="10" t="s">
        <v>293</v>
      </c>
      <c r="G103" s="10"/>
      <c r="H103" s="10"/>
      <c r="I103" s="10"/>
      <c r="J103" s="10"/>
      <c r="K103" s="10"/>
      <c r="L103" s="1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62"/>
    </row>
    <row r="104" spans="1:25" s="6" customFormat="1" x14ac:dyDescent="0.15">
      <c r="A104" s="9"/>
      <c r="B104" s="10"/>
      <c r="C104" s="10"/>
      <c r="D104" s="35"/>
      <c r="E104" s="46" t="s">
        <v>298</v>
      </c>
      <c r="F104" s="10" t="s">
        <v>297</v>
      </c>
      <c r="G104" s="10"/>
      <c r="H104" s="10"/>
      <c r="I104" s="10"/>
      <c r="J104" s="10"/>
      <c r="K104" s="10"/>
      <c r="L104" s="10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62"/>
    </row>
    <row r="105" spans="1:25" s="6" customFormat="1" x14ac:dyDescent="0.15">
      <c r="A105" s="9"/>
      <c r="B105" s="10"/>
      <c r="C105" s="10"/>
      <c r="D105" s="35"/>
      <c r="E105" s="46" t="s">
        <v>299</v>
      </c>
      <c r="F105" s="10" t="s">
        <v>300</v>
      </c>
      <c r="G105" s="10"/>
      <c r="H105" s="10"/>
      <c r="I105" s="10"/>
      <c r="J105" s="10"/>
      <c r="K105" s="10"/>
      <c r="L105" s="10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62"/>
    </row>
    <row r="106" spans="1:25" s="6" customFormat="1" x14ac:dyDescent="0.15">
      <c r="A106" s="9" t="s">
        <v>67</v>
      </c>
      <c r="B106" s="10" t="s">
        <v>61</v>
      </c>
      <c r="C106" s="10" t="s">
        <v>53</v>
      </c>
      <c r="D106" s="10" t="s">
        <v>38</v>
      </c>
      <c r="E106" s="44" t="s">
        <v>68</v>
      </c>
      <c r="F106" s="45"/>
      <c r="G106" s="45"/>
      <c r="H106" s="45"/>
      <c r="I106" s="45"/>
      <c r="J106" s="45"/>
      <c r="K106" s="45"/>
      <c r="L106" s="45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62"/>
    </row>
    <row r="107" spans="1:25" x14ac:dyDescent="0.15">
      <c r="A107" s="16"/>
      <c r="B107" s="18"/>
      <c r="C107" s="18"/>
      <c r="D107" s="42"/>
      <c r="E107" s="43" t="s">
        <v>43</v>
      </c>
      <c r="F107" s="42"/>
      <c r="G107" s="42"/>
      <c r="H107" s="42"/>
      <c r="I107" s="42"/>
      <c r="J107" s="42"/>
      <c r="K107" s="42"/>
      <c r="L107" s="42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63"/>
    </row>
    <row r="108" spans="1:25" s="6" customFormat="1" x14ac:dyDescent="0.15">
      <c r="A108" s="9" t="s">
        <v>69</v>
      </c>
      <c r="B108" s="10" t="s">
        <v>61</v>
      </c>
      <c r="C108" s="10" t="s">
        <v>53</v>
      </c>
      <c r="D108" s="10" t="s">
        <v>41</v>
      </c>
      <c r="E108" s="46" t="s">
        <v>68</v>
      </c>
      <c r="F108" s="35"/>
      <c r="G108" s="35"/>
      <c r="H108" s="35"/>
      <c r="I108" s="35"/>
      <c r="J108" s="35"/>
      <c r="K108" s="35"/>
      <c r="L108" s="35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62"/>
    </row>
    <row r="109" spans="1:25" x14ac:dyDescent="0.15">
      <c r="A109" s="16"/>
      <c r="B109" s="18"/>
      <c r="C109" s="18"/>
      <c r="D109" s="42"/>
      <c r="E109" s="43" t="s">
        <v>5</v>
      </c>
      <c r="F109" s="42"/>
      <c r="G109" s="42"/>
      <c r="H109" s="42"/>
      <c r="I109" s="42"/>
      <c r="J109" s="42"/>
      <c r="K109" s="42"/>
      <c r="L109" s="42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63"/>
    </row>
    <row r="110" spans="1:25" s="6" customFormat="1" ht="31.5" x14ac:dyDescent="0.15">
      <c r="A110" s="9"/>
      <c r="B110" s="10"/>
      <c r="C110" s="10"/>
      <c r="D110" s="35"/>
      <c r="E110" s="44" t="s">
        <v>328</v>
      </c>
      <c r="F110" s="47"/>
      <c r="G110" s="47"/>
      <c r="H110" s="47"/>
      <c r="I110" s="47"/>
      <c r="J110" s="47"/>
      <c r="K110" s="47"/>
      <c r="L110" s="47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62"/>
    </row>
    <row r="111" spans="1:25" s="6" customFormat="1" x14ac:dyDescent="0.15">
      <c r="A111" s="9"/>
      <c r="B111" s="10"/>
      <c r="C111" s="10"/>
      <c r="D111" s="35"/>
      <c r="E111" s="46" t="s">
        <v>246</v>
      </c>
      <c r="F111" s="10" t="s">
        <v>247</v>
      </c>
      <c r="G111" s="10"/>
      <c r="H111" s="10"/>
      <c r="I111" s="10"/>
      <c r="J111" s="10"/>
      <c r="K111" s="10"/>
      <c r="L111" s="10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62"/>
    </row>
    <row r="112" spans="1:25" s="6" customFormat="1" ht="21" x14ac:dyDescent="0.15">
      <c r="A112" s="9"/>
      <c r="B112" s="10"/>
      <c r="C112" s="10"/>
      <c r="D112" s="35"/>
      <c r="E112" s="44" t="s">
        <v>329</v>
      </c>
      <c r="F112" s="47"/>
      <c r="G112" s="47"/>
      <c r="H112" s="47"/>
      <c r="I112" s="47"/>
      <c r="J112" s="47"/>
      <c r="K112" s="47"/>
      <c r="L112" s="47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62"/>
    </row>
    <row r="113" spans="1:25" ht="21" x14ac:dyDescent="0.15">
      <c r="A113" s="16"/>
      <c r="B113" s="18"/>
      <c r="C113" s="18"/>
      <c r="D113" s="42"/>
      <c r="E113" s="43" t="s">
        <v>265</v>
      </c>
      <c r="F113" s="18" t="s">
        <v>266</v>
      </c>
      <c r="G113" s="18"/>
      <c r="H113" s="18"/>
      <c r="I113" s="18"/>
      <c r="J113" s="18"/>
      <c r="K113" s="18"/>
      <c r="L113" s="18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63"/>
    </row>
    <row r="114" spans="1:25" s="6" customFormat="1" x14ac:dyDescent="0.15">
      <c r="A114" s="9" t="s">
        <v>70</v>
      </c>
      <c r="B114" s="10" t="s">
        <v>71</v>
      </c>
      <c r="C114" s="10" t="s">
        <v>38</v>
      </c>
      <c r="D114" s="10" t="s">
        <v>38</v>
      </c>
      <c r="E114" s="40" t="s">
        <v>72</v>
      </c>
      <c r="F114" s="41"/>
      <c r="G114" s="41"/>
      <c r="H114" s="41"/>
      <c r="I114" s="41"/>
      <c r="J114" s="41"/>
      <c r="K114" s="41"/>
      <c r="L114" s="4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62"/>
    </row>
    <row r="115" spans="1:25" x14ac:dyDescent="0.15">
      <c r="A115" s="16"/>
      <c r="B115" s="18"/>
      <c r="C115" s="18"/>
      <c r="D115" s="42"/>
      <c r="E115" s="43" t="s">
        <v>5</v>
      </c>
      <c r="F115" s="42"/>
      <c r="G115" s="42"/>
      <c r="H115" s="42"/>
      <c r="I115" s="42"/>
      <c r="J115" s="42"/>
      <c r="K115" s="42"/>
      <c r="L115" s="42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63"/>
    </row>
    <row r="116" spans="1:25" s="6" customFormat="1" ht="21" x14ac:dyDescent="0.15">
      <c r="A116" s="9" t="s">
        <v>73</v>
      </c>
      <c r="B116" s="10" t="s">
        <v>71</v>
      </c>
      <c r="C116" s="10" t="s">
        <v>41</v>
      </c>
      <c r="D116" s="10" t="s">
        <v>38</v>
      </c>
      <c r="E116" s="44" t="s">
        <v>74</v>
      </c>
      <c r="F116" s="45"/>
      <c r="G116" s="45"/>
      <c r="H116" s="45"/>
      <c r="I116" s="45"/>
      <c r="J116" s="45"/>
      <c r="K116" s="45"/>
      <c r="L116" s="45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62"/>
    </row>
    <row r="117" spans="1:25" x14ac:dyDescent="0.15">
      <c r="A117" s="16"/>
      <c r="B117" s="18"/>
      <c r="C117" s="18"/>
      <c r="D117" s="42"/>
      <c r="E117" s="43" t="s">
        <v>43</v>
      </c>
      <c r="F117" s="42"/>
      <c r="G117" s="42"/>
      <c r="H117" s="42"/>
      <c r="I117" s="42"/>
      <c r="J117" s="42"/>
      <c r="K117" s="42"/>
      <c r="L117" s="42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63"/>
    </row>
    <row r="118" spans="1:25" ht="21" x14ac:dyDescent="0.15">
      <c r="A118" s="16" t="s">
        <v>75</v>
      </c>
      <c r="B118" s="18" t="s">
        <v>71</v>
      </c>
      <c r="C118" s="18" t="s">
        <v>41</v>
      </c>
      <c r="D118" s="18" t="s">
        <v>41</v>
      </c>
      <c r="E118" s="43" t="s">
        <v>76</v>
      </c>
      <c r="F118" s="42"/>
      <c r="G118" s="42"/>
      <c r="H118" s="42"/>
      <c r="I118" s="42"/>
      <c r="J118" s="42"/>
      <c r="K118" s="42"/>
      <c r="L118" s="42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63"/>
    </row>
    <row r="119" spans="1:25" x14ac:dyDescent="0.15">
      <c r="A119" s="16"/>
      <c r="B119" s="18"/>
      <c r="C119" s="18"/>
      <c r="D119" s="42"/>
      <c r="E119" s="43" t="s">
        <v>5</v>
      </c>
      <c r="F119" s="42"/>
      <c r="G119" s="42"/>
      <c r="H119" s="42"/>
      <c r="I119" s="42"/>
      <c r="J119" s="42"/>
      <c r="K119" s="42"/>
      <c r="L119" s="42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63"/>
    </row>
    <row r="120" spans="1:25" s="6" customFormat="1" ht="31.5" x14ac:dyDescent="0.15">
      <c r="A120" s="9"/>
      <c r="B120" s="10"/>
      <c r="C120" s="10"/>
      <c r="D120" s="35"/>
      <c r="E120" s="44" t="s">
        <v>330</v>
      </c>
      <c r="F120" s="47"/>
      <c r="G120" s="47"/>
      <c r="H120" s="47"/>
      <c r="I120" s="47"/>
      <c r="J120" s="47"/>
      <c r="K120" s="47"/>
      <c r="L120" s="47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62"/>
    </row>
    <row r="121" spans="1:25" s="6" customFormat="1" x14ac:dyDescent="0.15">
      <c r="A121" s="9"/>
      <c r="B121" s="10"/>
      <c r="C121" s="10"/>
      <c r="D121" s="35"/>
      <c r="E121" s="46" t="s">
        <v>246</v>
      </c>
      <c r="F121" s="10" t="s">
        <v>247</v>
      </c>
      <c r="G121" s="10"/>
      <c r="H121" s="10"/>
      <c r="I121" s="10"/>
      <c r="J121" s="10"/>
      <c r="K121" s="10"/>
      <c r="L121" s="10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62"/>
    </row>
    <row r="122" spans="1:25" s="6" customFormat="1" ht="42" x14ac:dyDescent="0.15">
      <c r="A122" s="9"/>
      <c r="B122" s="10"/>
      <c r="C122" s="10"/>
      <c r="D122" s="35"/>
      <c r="E122" s="44" t="s">
        <v>331</v>
      </c>
      <c r="F122" s="47"/>
      <c r="G122" s="47"/>
      <c r="H122" s="47"/>
      <c r="I122" s="47"/>
      <c r="J122" s="47"/>
      <c r="K122" s="47"/>
      <c r="L122" s="47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62"/>
    </row>
    <row r="123" spans="1:25" s="6" customFormat="1" x14ac:dyDescent="0.15">
      <c r="A123" s="9"/>
      <c r="B123" s="10"/>
      <c r="C123" s="10"/>
      <c r="D123" s="35"/>
      <c r="E123" s="46" t="s">
        <v>246</v>
      </c>
      <c r="F123" s="10" t="s">
        <v>247</v>
      </c>
      <c r="G123" s="10"/>
      <c r="H123" s="10"/>
      <c r="I123" s="10"/>
      <c r="J123" s="10"/>
      <c r="K123" s="10"/>
      <c r="L123" s="10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62"/>
    </row>
    <row r="124" spans="1:25" s="6" customFormat="1" ht="21" x14ac:dyDescent="0.15">
      <c r="A124" s="9" t="s">
        <v>77</v>
      </c>
      <c r="B124" s="10" t="s">
        <v>71</v>
      </c>
      <c r="C124" s="10" t="s">
        <v>64</v>
      </c>
      <c r="D124" s="10" t="s">
        <v>38</v>
      </c>
      <c r="E124" s="44" t="s">
        <v>78</v>
      </c>
      <c r="F124" s="45"/>
      <c r="G124" s="78"/>
      <c r="H124" s="78"/>
      <c r="I124" s="78"/>
      <c r="J124" s="32"/>
      <c r="K124" s="32"/>
      <c r="L124" s="32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62"/>
    </row>
    <row r="125" spans="1:25" x14ac:dyDescent="0.15">
      <c r="A125" s="16"/>
      <c r="B125" s="18"/>
      <c r="C125" s="18"/>
      <c r="D125" s="42"/>
      <c r="E125" s="43" t="s">
        <v>43</v>
      </c>
      <c r="F125" s="42"/>
      <c r="G125" s="17"/>
      <c r="H125" s="17"/>
      <c r="I125" s="17"/>
      <c r="J125" s="17"/>
      <c r="K125" s="17"/>
      <c r="L125" s="17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63"/>
    </row>
    <row r="126" spans="1:25" x14ac:dyDescent="0.15">
      <c r="A126" s="16" t="s">
        <v>79</v>
      </c>
      <c r="B126" s="18" t="s">
        <v>71</v>
      </c>
      <c r="C126" s="18" t="s">
        <v>64</v>
      </c>
      <c r="D126" s="18">
        <v>1</v>
      </c>
      <c r="E126" s="20" t="s">
        <v>460</v>
      </c>
      <c r="F126" s="42"/>
      <c r="G126" s="76"/>
      <c r="H126" s="76"/>
      <c r="I126" s="20"/>
      <c r="J126" s="20"/>
      <c r="K126" s="20"/>
      <c r="L126" s="20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63"/>
    </row>
    <row r="127" spans="1:25" x14ac:dyDescent="0.15">
      <c r="A127" s="16"/>
      <c r="B127" s="18"/>
      <c r="C127" s="18"/>
      <c r="D127" s="42"/>
      <c r="E127" s="43" t="s">
        <v>5</v>
      </c>
      <c r="F127" s="42"/>
      <c r="G127" s="42"/>
      <c r="H127" s="42"/>
      <c r="I127" s="42"/>
      <c r="J127" s="42"/>
      <c r="K127" s="42"/>
      <c r="L127" s="42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63"/>
    </row>
    <row r="128" spans="1:25" x14ac:dyDescent="0.15">
      <c r="A128" s="16"/>
      <c r="B128" s="18"/>
      <c r="C128" s="18"/>
      <c r="D128" s="42"/>
      <c r="E128" s="43" t="s">
        <v>246</v>
      </c>
      <c r="F128" s="18" t="s">
        <v>247</v>
      </c>
      <c r="G128" s="42"/>
      <c r="H128" s="42"/>
      <c r="I128" s="42"/>
      <c r="J128" s="42"/>
      <c r="K128" s="42"/>
      <c r="L128" s="42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63"/>
    </row>
    <row r="129" spans="1:25" x14ac:dyDescent="0.15">
      <c r="A129" s="16"/>
      <c r="B129" s="18"/>
      <c r="C129" s="18"/>
      <c r="D129" s="42"/>
      <c r="E129" s="43" t="s">
        <v>249</v>
      </c>
      <c r="F129" s="18" t="s">
        <v>248</v>
      </c>
      <c r="G129" s="42"/>
      <c r="H129" s="42"/>
      <c r="I129" s="42"/>
      <c r="J129" s="42"/>
      <c r="K129" s="42"/>
      <c r="L129" s="42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63"/>
    </row>
    <row r="130" spans="1:25" x14ac:dyDescent="0.15">
      <c r="A130" s="16"/>
      <c r="B130" s="18"/>
      <c r="C130" s="18"/>
      <c r="D130" s="42"/>
      <c r="E130" s="43" t="s">
        <v>260</v>
      </c>
      <c r="F130" s="18" t="s">
        <v>261</v>
      </c>
      <c r="G130" s="42"/>
      <c r="H130" s="42"/>
      <c r="I130" s="42"/>
      <c r="J130" s="42"/>
      <c r="K130" s="42"/>
      <c r="L130" s="42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63"/>
    </row>
    <row r="131" spans="1:25" ht="21" x14ac:dyDescent="0.15">
      <c r="A131" s="16"/>
      <c r="B131" s="18"/>
      <c r="C131" s="18"/>
      <c r="D131" s="42"/>
      <c r="E131" s="43" t="s">
        <v>470</v>
      </c>
      <c r="F131" s="18">
        <v>4819</v>
      </c>
      <c r="G131" s="42"/>
      <c r="H131" s="42"/>
      <c r="I131" s="42"/>
      <c r="J131" s="42"/>
      <c r="K131" s="42"/>
      <c r="L131" s="42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63"/>
    </row>
    <row r="132" spans="1:25" x14ac:dyDescent="0.15">
      <c r="A132" s="16"/>
      <c r="B132" s="18"/>
      <c r="C132" s="18"/>
      <c r="D132" s="42"/>
      <c r="E132" s="43" t="s">
        <v>471</v>
      </c>
      <c r="F132" s="18">
        <v>4822</v>
      </c>
      <c r="G132" s="42"/>
      <c r="H132" s="42"/>
      <c r="I132" s="42"/>
      <c r="J132" s="42"/>
      <c r="K132" s="42"/>
      <c r="L132" s="42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63"/>
    </row>
    <row r="133" spans="1:25" x14ac:dyDescent="0.15">
      <c r="A133" s="16"/>
      <c r="B133" s="18"/>
      <c r="C133" s="18"/>
      <c r="D133" s="42"/>
      <c r="E133" s="46" t="s">
        <v>294</v>
      </c>
      <c r="F133" s="10" t="s">
        <v>293</v>
      </c>
      <c r="G133" s="42"/>
      <c r="H133" s="42"/>
      <c r="I133" s="42"/>
      <c r="J133" s="42"/>
      <c r="K133" s="42"/>
      <c r="L133" s="42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63"/>
    </row>
    <row r="134" spans="1:25" x14ac:dyDescent="0.15">
      <c r="A134" s="16"/>
      <c r="B134" s="18"/>
      <c r="C134" s="18"/>
      <c r="D134" s="42"/>
      <c r="E134" s="43" t="s">
        <v>469</v>
      </c>
      <c r="F134" s="18">
        <v>5134</v>
      </c>
      <c r="G134" s="42"/>
      <c r="H134" s="42"/>
      <c r="I134" s="42"/>
      <c r="J134" s="42"/>
      <c r="K134" s="42"/>
      <c r="L134" s="42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63"/>
    </row>
    <row r="135" spans="1:25" s="6" customFormat="1" x14ac:dyDescent="0.15">
      <c r="A135" s="9"/>
      <c r="B135" s="10"/>
      <c r="C135" s="10"/>
      <c r="D135" s="35"/>
      <c r="E135" s="44"/>
      <c r="F135" s="47"/>
      <c r="G135" s="47"/>
      <c r="H135" s="47"/>
      <c r="I135" s="47"/>
      <c r="J135" s="47"/>
      <c r="K135" s="47"/>
      <c r="L135" s="47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62"/>
    </row>
    <row r="136" spans="1:25" s="6" customFormat="1" x14ac:dyDescent="0.15">
      <c r="A136" s="9"/>
      <c r="B136" s="10"/>
      <c r="C136" s="10"/>
      <c r="D136" s="35"/>
      <c r="E136" s="46"/>
      <c r="F136" s="10"/>
      <c r="G136" s="10"/>
      <c r="H136" s="10"/>
      <c r="I136" s="10"/>
      <c r="J136" s="10"/>
      <c r="K136" s="10"/>
      <c r="L136" s="10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62"/>
    </row>
    <row r="137" spans="1:25" s="6" customFormat="1" x14ac:dyDescent="0.15">
      <c r="A137" s="9" t="s">
        <v>81</v>
      </c>
      <c r="B137" s="10" t="s">
        <v>71</v>
      </c>
      <c r="C137" s="10" t="s">
        <v>47</v>
      </c>
      <c r="D137" s="10" t="s">
        <v>38</v>
      </c>
      <c r="E137" s="44" t="s">
        <v>82</v>
      </c>
      <c r="F137" s="45"/>
      <c r="G137" s="45"/>
      <c r="H137" s="45"/>
      <c r="I137" s="45"/>
      <c r="J137" s="45"/>
      <c r="K137" s="45"/>
      <c r="L137" s="45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62"/>
    </row>
    <row r="138" spans="1:25" x14ac:dyDescent="0.15">
      <c r="A138" s="16"/>
      <c r="B138" s="18"/>
      <c r="C138" s="18"/>
      <c r="D138" s="42"/>
      <c r="E138" s="43" t="s">
        <v>43</v>
      </c>
      <c r="F138" s="42"/>
      <c r="G138" s="42"/>
      <c r="H138" s="42"/>
      <c r="I138" s="42"/>
      <c r="J138" s="42"/>
      <c r="K138" s="42"/>
      <c r="L138" s="42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63"/>
    </row>
    <row r="139" spans="1:25" s="6" customFormat="1" x14ac:dyDescent="0.15">
      <c r="A139" s="9" t="s">
        <v>83</v>
      </c>
      <c r="B139" s="10" t="s">
        <v>71</v>
      </c>
      <c r="C139" s="10" t="s">
        <v>47</v>
      </c>
      <c r="D139" s="10" t="s">
        <v>53</v>
      </c>
      <c r="E139" s="46" t="s">
        <v>84</v>
      </c>
      <c r="F139" s="35"/>
      <c r="G139" s="35"/>
      <c r="H139" s="35"/>
      <c r="I139" s="35"/>
      <c r="J139" s="35"/>
      <c r="K139" s="35"/>
      <c r="L139" s="35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62"/>
    </row>
    <row r="140" spans="1:25" x14ac:dyDescent="0.15">
      <c r="A140" s="16"/>
      <c r="B140" s="18"/>
      <c r="C140" s="18"/>
      <c r="D140" s="42"/>
      <c r="E140" s="43" t="s">
        <v>5</v>
      </c>
      <c r="F140" s="42"/>
      <c r="G140" s="42"/>
      <c r="H140" s="42"/>
      <c r="I140" s="42"/>
      <c r="J140" s="42"/>
      <c r="K140" s="42"/>
      <c r="L140" s="42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63"/>
    </row>
    <row r="141" spans="1:25" s="6" customFormat="1" ht="31.5" x14ac:dyDescent="0.15">
      <c r="A141" s="9"/>
      <c r="B141" s="10"/>
      <c r="C141" s="10"/>
      <c r="D141" s="35"/>
      <c r="E141" s="44" t="s">
        <v>332</v>
      </c>
      <c r="F141" s="47"/>
      <c r="G141" s="47"/>
      <c r="H141" s="47"/>
      <c r="I141" s="47"/>
      <c r="J141" s="47"/>
      <c r="K141" s="47"/>
      <c r="L141" s="47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62"/>
    </row>
    <row r="142" spans="1:25" s="6" customFormat="1" x14ac:dyDescent="0.15">
      <c r="A142" s="9"/>
      <c r="B142" s="10"/>
      <c r="C142" s="10"/>
      <c r="D142" s="35"/>
      <c r="E142" s="46" t="s">
        <v>262</v>
      </c>
      <c r="F142" s="10" t="s">
        <v>263</v>
      </c>
      <c r="G142" s="10"/>
      <c r="H142" s="10"/>
      <c r="I142" s="10"/>
      <c r="J142" s="10"/>
      <c r="K142" s="10"/>
      <c r="L142" s="10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62"/>
    </row>
    <row r="143" spans="1:25" s="6" customFormat="1" x14ac:dyDescent="0.15">
      <c r="A143" s="9"/>
      <c r="B143" s="10"/>
      <c r="C143" s="10"/>
      <c r="D143" s="35"/>
      <c r="E143" s="46" t="s">
        <v>294</v>
      </c>
      <c r="F143" s="10" t="s">
        <v>293</v>
      </c>
      <c r="G143" s="10"/>
      <c r="H143" s="10"/>
      <c r="I143" s="10"/>
      <c r="J143" s="10"/>
      <c r="K143" s="10"/>
      <c r="L143" s="10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62"/>
    </row>
    <row r="144" spans="1:25" s="6" customFormat="1" ht="52.5" x14ac:dyDescent="0.15">
      <c r="A144" s="9"/>
      <c r="B144" s="10"/>
      <c r="C144" s="10"/>
      <c r="D144" s="35"/>
      <c r="E144" s="44" t="s">
        <v>333</v>
      </c>
      <c r="F144" s="47"/>
      <c r="G144" s="47"/>
      <c r="H144" s="47"/>
      <c r="I144" s="47"/>
      <c r="J144" s="47"/>
      <c r="K144" s="47"/>
      <c r="L144" s="47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62"/>
    </row>
    <row r="145" spans="1:25" s="6" customFormat="1" x14ac:dyDescent="0.15">
      <c r="A145" s="9"/>
      <c r="B145" s="10"/>
      <c r="C145" s="10"/>
      <c r="D145" s="35"/>
      <c r="E145" s="46" t="s">
        <v>294</v>
      </c>
      <c r="F145" s="10" t="s">
        <v>293</v>
      </c>
      <c r="G145" s="10"/>
      <c r="H145" s="10"/>
      <c r="I145" s="10"/>
      <c r="J145" s="10"/>
      <c r="K145" s="10"/>
      <c r="L145" s="10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62"/>
    </row>
    <row r="146" spans="1:25" s="6" customFormat="1" ht="21" x14ac:dyDescent="0.15">
      <c r="A146" s="9"/>
      <c r="B146" s="10"/>
      <c r="C146" s="10"/>
      <c r="D146" s="35"/>
      <c r="E146" s="44" t="s">
        <v>334</v>
      </c>
      <c r="F146" s="47"/>
      <c r="G146" s="47"/>
      <c r="H146" s="47"/>
      <c r="I146" s="47"/>
      <c r="J146" s="47"/>
      <c r="K146" s="47"/>
      <c r="L146" s="47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62"/>
    </row>
    <row r="147" spans="1:25" s="6" customFormat="1" x14ac:dyDescent="0.15">
      <c r="A147" s="9"/>
      <c r="B147" s="10"/>
      <c r="C147" s="10"/>
      <c r="D147" s="35"/>
      <c r="E147" s="46" t="s">
        <v>294</v>
      </c>
      <c r="F147" s="10" t="s">
        <v>293</v>
      </c>
      <c r="G147" s="10"/>
      <c r="H147" s="10"/>
      <c r="I147" s="10"/>
      <c r="J147" s="10"/>
      <c r="K147" s="10"/>
      <c r="L147" s="10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62"/>
    </row>
    <row r="148" spans="1:25" s="6" customFormat="1" x14ac:dyDescent="0.15">
      <c r="A148" s="9" t="s">
        <v>85</v>
      </c>
      <c r="B148" s="10" t="s">
        <v>71</v>
      </c>
      <c r="C148" s="10" t="s">
        <v>53</v>
      </c>
      <c r="D148" s="35" t="s">
        <v>38</v>
      </c>
      <c r="E148" s="44" t="s">
        <v>86</v>
      </c>
      <c r="F148" s="47"/>
      <c r="G148" s="47"/>
      <c r="H148" s="47"/>
      <c r="I148" s="47"/>
      <c r="J148" s="47"/>
      <c r="K148" s="47"/>
      <c r="L148" s="47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62"/>
    </row>
    <row r="149" spans="1:25" x14ac:dyDescent="0.15">
      <c r="A149" s="16"/>
      <c r="B149" s="18"/>
      <c r="C149" s="18"/>
      <c r="D149" s="42"/>
      <c r="E149" s="43" t="s">
        <v>43</v>
      </c>
      <c r="F149" s="42"/>
      <c r="G149" s="42"/>
      <c r="H149" s="42"/>
      <c r="I149" s="42"/>
      <c r="J149" s="42"/>
      <c r="K149" s="42"/>
      <c r="L149" s="42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63"/>
    </row>
    <row r="150" spans="1:25" s="6" customFormat="1" x14ac:dyDescent="0.15">
      <c r="A150" s="9" t="s">
        <v>87</v>
      </c>
      <c r="B150" s="10" t="s">
        <v>71</v>
      </c>
      <c r="C150" s="10" t="s">
        <v>53</v>
      </c>
      <c r="D150" s="10" t="s">
        <v>41</v>
      </c>
      <c r="E150" s="46" t="s">
        <v>88</v>
      </c>
      <c r="F150" s="35"/>
      <c r="G150" s="35"/>
      <c r="H150" s="35"/>
      <c r="I150" s="35"/>
      <c r="J150" s="35"/>
      <c r="K150" s="35"/>
      <c r="L150" s="35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62"/>
    </row>
    <row r="151" spans="1:25" x14ac:dyDescent="0.15">
      <c r="A151" s="16"/>
      <c r="B151" s="18"/>
      <c r="C151" s="18"/>
      <c r="D151" s="42"/>
      <c r="E151" s="43" t="s">
        <v>5</v>
      </c>
      <c r="F151" s="42"/>
      <c r="G151" s="42"/>
      <c r="H151" s="42"/>
      <c r="I151" s="42"/>
      <c r="J151" s="42"/>
      <c r="K151" s="42"/>
      <c r="L151" s="42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63"/>
    </row>
    <row r="152" spans="1:25" s="6" customFormat="1" ht="21" x14ac:dyDescent="0.15">
      <c r="A152" s="9"/>
      <c r="B152" s="10"/>
      <c r="C152" s="10"/>
      <c r="D152" s="35"/>
      <c r="E152" s="44" t="s">
        <v>335</v>
      </c>
      <c r="F152" s="47"/>
      <c r="G152" s="47"/>
      <c r="H152" s="47"/>
      <c r="I152" s="47"/>
      <c r="J152" s="47"/>
      <c r="K152" s="47"/>
      <c r="L152" s="47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62"/>
    </row>
    <row r="153" spans="1:25" s="6" customFormat="1" ht="21" x14ac:dyDescent="0.15">
      <c r="A153" s="9"/>
      <c r="B153" s="10"/>
      <c r="C153" s="10"/>
      <c r="D153" s="35"/>
      <c r="E153" s="46" t="s">
        <v>251</v>
      </c>
      <c r="F153" s="10" t="s">
        <v>250</v>
      </c>
      <c r="G153" s="10"/>
      <c r="H153" s="10"/>
      <c r="I153" s="10"/>
      <c r="J153" s="10"/>
      <c r="K153" s="10"/>
      <c r="L153" s="10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62"/>
    </row>
    <row r="154" spans="1:25" s="6" customFormat="1" x14ac:dyDescent="0.15">
      <c r="A154" s="9"/>
      <c r="B154" s="10"/>
      <c r="C154" s="10"/>
      <c r="D154" s="35"/>
      <c r="E154" s="44" t="s">
        <v>336</v>
      </c>
      <c r="F154" s="47"/>
      <c r="G154" s="47"/>
      <c r="H154" s="47"/>
      <c r="I154" s="47"/>
      <c r="J154" s="47"/>
      <c r="K154" s="47"/>
      <c r="L154" s="47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62"/>
    </row>
    <row r="155" spans="1:25" s="6" customFormat="1" x14ac:dyDescent="0.15">
      <c r="A155" s="9"/>
      <c r="B155" s="10"/>
      <c r="C155" s="10"/>
      <c r="D155" s="35"/>
      <c r="E155" s="46" t="s">
        <v>294</v>
      </c>
      <c r="F155" s="10" t="s">
        <v>293</v>
      </c>
      <c r="G155" s="10"/>
      <c r="H155" s="10"/>
      <c r="I155" s="10"/>
      <c r="J155" s="10"/>
      <c r="K155" s="10"/>
      <c r="L155" s="10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62"/>
    </row>
    <row r="156" spans="1:25" s="6" customFormat="1" x14ac:dyDescent="0.15">
      <c r="A156" s="9"/>
      <c r="B156" s="10"/>
      <c r="C156" s="10"/>
      <c r="D156" s="35"/>
      <c r="E156" s="43" t="s">
        <v>469</v>
      </c>
      <c r="F156" s="10">
        <v>5134</v>
      </c>
      <c r="G156" s="10"/>
      <c r="H156" s="10"/>
      <c r="I156" s="10"/>
      <c r="J156" s="69"/>
      <c r="K156" s="69"/>
      <c r="L156" s="6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62"/>
    </row>
    <row r="157" spans="1:25" s="6" customFormat="1" x14ac:dyDescent="0.15">
      <c r="A157" s="9"/>
      <c r="B157" s="10"/>
      <c r="C157" s="10"/>
      <c r="D157" s="35"/>
      <c r="E157" s="44" t="s">
        <v>337</v>
      </c>
      <c r="F157" s="47"/>
      <c r="G157" s="47"/>
      <c r="H157" s="47"/>
      <c r="I157" s="47"/>
      <c r="J157" s="47"/>
      <c r="K157" s="47"/>
      <c r="L157" s="47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62"/>
    </row>
    <row r="158" spans="1:25" s="6" customFormat="1" ht="21" x14ac:dyDescent="0.15">
      <c r="A158" s="9"/>
      <c r="B158" s="10"/>
      <c r="C158" s="10"/>
      <c r="D158" s="35"/>
      <c r="E158" s="46" t="s">
        <v>251</v>
      </c>
      <c r="F158" s="10" t="s">
        <v>250</v>
      </c>
      <c r="G158" s="10"/>
      <c r="H158" s="10"/>
      <c r="I158" s="10"/>
      <c r="J158" s="10"/>
      <c r="K158" s="10"/>
      <c r="L158" s="10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62"/>
    </row>
    <row r="159" spans="1:25" s="6" customFormat="1" x14ac:dyDescent="0.15">
      <c r="A159" s="9"/>
      <c r="B159" s="10"/>
      <c r="C159" s="10"/>
      <c r="D159" s="35"/>
      <c r="E159" s="44" t="s">
        <v>338</v>
      </c>
      <c r="F159" s="47"/>
      <c r="G159" s="47"/>
      <c r="H159" s="47"/>
      <c r="I159" s="47"/>
      <c r="J159" s="47"/>
      <c r="K159" s="47"/>
      <c r="L159" s="47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62"/>
    </row>
    <row r="160" spans="1:25" s="6" customFormat="1" ht="21" x14ac:dyDescent="0.15">
      <c r="A160" s="9"/>
      <c r="B160" s="10"/>
      <c r="C160" s="10"/>
      <c r="D160" s="35"/>
      <c r="E160" s="46" t="s">
        <v>251</v>
      </c>
      <c r="F160" s="10" t="s">
        <v>250</v>
      </c>
      <c r="G160" s="10"/>
      <c r="H160" s="10"/>
      <c r="I160" s="10"/>
      <c r="J160" s="10"/>
      <c r="K160" s="10"/>
      <c r="L160" s="10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62"/>
    </row>
    <row r="161" spans="1:25" s="6" customFormat="1" x14ac:dyDescent="0.15">
      <c r="A161" s="9"/>
      <c r="B161" s="10"/>
      <c r="C161" s="10"/>
      <c r="D161" s="35"/>
      <c r="E161" s="46" t="s">
        <v>294</v>
      </c>
      <c r="F161" s="10" t="s">
        <v>293</v>
      </c>
      <c r="G161" s="10"/>
      <c r="H161" s="10"/>
      <c r="I161" s="10"/>
      <c r="J161" s="10"/>
      <c r="K161" s="10"/>
      <c r="L161" s="10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62"/>
    </row>
    <row r="162" spans="1:25" s="6" customFormat="1" ht="21" x14ac:dyDescent="0.15">
      <c r="A162" s="9"/>
      <c r="B162" s="10"/>
      <c r="C162" s="10"/>
      <c r="D162" s="35"/>
      <c r="E162" s="44" t="s">
        <v>339</v>
      </c>
      <c r="F162" s="47"/>
      <c r="G162" s="47"/>
      <c r="H162" s="47"/>
      <c r="I162" s="47"/>
      <c r="J162" s="47"/>
      <c r="K162" s="47"/>
      <c r="L162" s="47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62"/>
    </row>
    <row r="163" spans="1:25" s="6" customFormat="1" x14ac:dyDescent="0.15">
      <c r="A163" s="9"/>
      <c r="B163" s="10"/>
      <c r="C163" s="10"/>
      <c r="D163" s="35"/>
      <c r="E163" s="46" t="s">
        <v>294</v>
      </c>
      <c r="F163" s="10" t="s">
        <v>293</v>
      </c>
      <c r="G163" s="10"/>
      <c r="H163" s="10"/>
      <c r="I163" s="10"/>
      <c r="J163" s="10"/>
      <c r="K163" s="10"/>
      <c r="L163" s="10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62"/>
    </row>
    <row r="164" spans="1:25" s="6" customFormat="1" ht="21" x14ac:dyDescent="0.15">
      <c r="A164" s="9"/>
      <c r="B164" s="10"/>
      <c r="C164" s="10"/>
      <c r="D164" s="35"/>
      <c r="E164" s="44" t="s">
        <v>340</v>
      </c>
      <c r="F164" s="47"/>
      <c r="G164" s="47"/>
      <c r="H164" s="47"/>
      <c r="I164" s="47"/>
      <c r="J164" s="47"/>
      <c r="K164" s="47"/>
      <c r="L164" s="47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62"/>
    </row>
    <row r="165" spans="1:25" s="6" customFormat="1" x14ac:dyDescent="0.15">
      <c r="A165" s="9"/>
      <c r="B165" s="10"/>
      <c r="C165" s="10"/>
      <c r="D165" s="35"/>
      <c r="E165" s="46" t="s">
        <v>287</v>
      </c>
      <c r="F165" s="10" t="s">
        <v>288</v>
      </c>
      <c r="G165" s="10"/>
      <c r="H165" s="10"/>
      <c r="I165" s="10"/>
      <c r="J165" s="10"/>
      <c r="K165" s="10"/>
      <c r="L165" s="10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62"/>
    </row>
    <row r="166" spans="1:25" s="6" customFormat="1" x14ac:dyDescent="0.15">
      <c r="A166" s="9"/>
      <c r="B166" s="10"/>
      <c r="C166" s="10"/>
      <c r="D166" s="35"/>
      <c r="E166" s="46" t="s">
        <v>294</v>
      </c>
      <c r="F166" s="10" t="s">
        <v>293</v>
      </c>
      <c r="G166" s="10"/>
      <c r="H166" s="10"/>
      <c r="I166" s="10"/>
      <c r="J166" s="10"/>
      <c r="K166" s="10"/>
      <c r="L166" s="10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62"/>
    </row>
    <row r="167" spans="1:25" s="6" customFormat="1" ht="21" x14ac:dyDescent="0.15">
      <c r="A167" s="9"/>
      <c r="B167" s="10"/>
      <c r="C167" s="10"/>
      <c r="D167" s="35"/>
      <c r="E167" s="44" t="s">
        <v>341</v>
      </c>
      <c r="F167" s="47"/>
      <c r="G167" s="47"/>
      <c r="H167" s="47"/>
      <c r="I167" s="47"/>
      <c r="J167" s="47"/>
      <c r="K167" s="47"/>
      <c r="L167" s="47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62"/>
    </row>
    <row r="168" spans="1:25" s="6" customFormat="1" x14ac:dyDescent="0.15">
      <c r="A168" s="9"/>
      <c r="B168" s="10"/>
      <c r="C168" s="10"/>
      <c r="D168" s="35"/>
      <c r="E168" s="46" t="s">
        <v>223</v>
      </c>
      <c r="F168" s="10" t="s">
        <v>222</v>
      </c>
      <c r="G168" s="10"/>
      <c r="H168" s="10"/>
      <c r="I168" s="10"/>
      <c r="J168" s="10"/>
      <c r="K168" s="10"/>
      <c r="L168" s="10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62"/>
    </row>
    <row r="169" spans="1:25" s="6" customFormat="1" x14ac:dyDescent="0.15">
      <c r="A169" s="9"/>
      <c r="B169" s="10"/>
      <c r="C169" s="10"/>
      <c r="D169" s="35"/>
      <c r="E169" s="46" t="s">
        <v>294</v>
      </c>
      <c r="F169" s="10" t="s">
        <v>293</v>
      </c>
      <c r="G169" s="10"/>
      <c r="H169" s="10"/>
      <c r="I169" s="10"/>
      <c r="J169" s="10"/>
      <c r="K169" s="10"/>
      <c r="L169" s="10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62"/>
    </row>
    <row r="170" spans="1:25" s="6" customFormat="1" ht="21" x14ac:dyDescent="0.15">
      <c r="A170" s="9"/>
      <c r="B170" s="10"/>
      <c r="C170" s="10"/>
      <c r="D170" s="35"/>
      <c r="E170" s="44" t="s">
        <v>342</v>
      </c>
      <c r="F170" s="47"/>
      <c r="G170" s="47"/>
      <c r="H170" s="47"/>
      <c r="I170" s="47"/>
      <c r="J170" s="47"/>
      <c r="K170" s="47"/>
      <c r="L170" s="47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62"/>
    </row>
    <row r="171" spans="1:25" s="6" customFormat="1" ht="21" x14ac:dyDescent="0.15">
      <c r="A171" s="9"/>
      <c r="B171" s="10"/>
      <c r="C171" s="10"/>
      <c r="D171" s="35"/>
      <c r="E171" s="46" t="s">
        <v>251</v>
      </c>
      <c r="F171" s="10" t="s">
        <v>250</v>
      </c>
      <c r="G171" s="10"/>
      <c r="H171" s="10"/>
      <c r="I171" s="10"/>
      <c r="J171" s="10"/>
      <c r="K171" s="10"/>
      <c r="L171" s="10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62"/>
    </row>
    <row r="172" spans="1:25" s="6" customFormat="1" x14ac:dyDescent="0.15">
      <c r="A172" s="9"/>
      <c r="B172" s="10"/>
      <c r="C172" s="10"/>
      <c r="D172" s="35"/>
      <c r="E172" s="46" t="s">
        <v>292</v>
      </c>
      <c r="F172" s="10" t="s">
        <v>291</v>
      </c>
      <c r="G172" s="10"/>
      <c r="H172" s="10"/>
      <c r="I172" s="10"/>
      <c r="J172" s="10"/>
      <c r="K172" s="10"/>
      <c r="L172" s="10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62"/>
    </row>
    <row r="173" spans="1:25" s="6" customFormat="1" x14ac:dyDescent="0.15">
      <c r="A173" s="9"/>
      <c r="B173" s="10"/>
      <c r="C173" s="10"/>
      <c r="D173" s="35"/>
      <c r="E173" s="46" t="s">
        <v>294</v>
      </c>
      <c r="F173" s="10" t="s">
        <v>293</v>
      </c>
      <c r="G173" s="10"/>
      <c r="H173" s="10"/>
      <c r="I173" s="10"/>
      <c r="J173" s="10"/>
      <c r="K173" s="10"/>
      <c r="L173" s="10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62"/>
    </row>
    <row r="174" spans="1:25" s="6" customFormat="1" x14ac:dyDescent="0.15">
      <c r="A174" s="9"/>
      <c r="B174" s="10"/>
      <c r="C174" s="10"/>
      <c r="D174" s="35"/>
      <c r="E174" s="44" t="s">
        <v>343</v>
      </c>
      <c r="F174" s="47"/>
      <c r="G174" s="47"/>
      <c r="H174" s="47"/>
      <c r="I174" s="47"/>
      <c r="J174" s="47"/>
      <c r="K174" s="47"/>
      <c r="L174" s="47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62"/>
    </row>
    <row r="175" spans="1:25" s="6" customFormat="1" x14ac:dyDescent="0.15">
      <c r="A175" s="9"/>
      <c r="B175" s="10"/>
      <c r="C175" s="10"/>
      <c r="D175" s="35"/>
      <c r="E175" s="46" t="s">
        <v>246</v>
      </c>
      <c r="F175" s="10" t="s">
        <v>247</v>
      </c>
      <c r="G175" s="10"/>
      <c r="H175" s="10"/>
      <c r="I175" s="10"/>
      <c r="J175" s="69"/>
      <c r="K175" s="69"/>
      <c r="L175" s="10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62"/>
    </row>
    <row r="176" spans="1:25" s="6" customFormat="1" x14ac:dyDescent="0.15">
      <c r="A176" s="9"/>
      <c r="B176" s="10"/>
      <c r="C176" s="10"/>
      <c r="D176" s="35"/>
      <c r="E176" s="43" t="s">
        <v>260</v>
      </c>
      <c r="F176" s="18" t="s">
        <v>261</v>
      </c>
      <c r="G176" s="10"/>
      <c r="H176" s="10"/>
      <c r="I176" s="10"/>
      <c r="J176" s="69"/>
      <c r="K176" s="69"/>
      <c r="L176" s="10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62"/>
    </row>
    <row r="177" spans="1:25" s="6" customFormat="1" ht="21" x14ac:dyDescent="0.15">
      <c r="A177" s="9"/>
      <c r="B177" s="10"/>
      <c r="C177" s="10"/>
      <c r="D177" s="35"/>
      <c r="E177" s="44" t="s">
        <v>344</v>
      </c>
      <c r="F177" s="47"/>
      <c r="G177" s="47"/>
      <c r="H177" s="47"/>
      <c r="I177" s="47"/>
      <c r="J177" s="47"/>
      <c r="K177" s="47"/>
      <c r="L177" s="47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62"/>
    </row>
    <row r="178" spans="1:25" s="6" customFormat="1" ht="21" x14ac:dyDescent="0.15">
      <c r="A178" s="9"/>
      <c r="B178" s="10"/>
      <c r="C178" s="10"/>
      <c r="D178" s="35"/>
      <c r="E178" s="46" t="s">
        <v>265</v>
      </c>
      <c r="F178" s="10" t="s">
        <v>266</v>
      </c>
      <c r="G178" s="10"/>
      <c r="H178" s="10"/>
      <c r="I178" s="10"/>
      <c r="J178" s="10"/>
      <c r="K178" s="10"/>
      <c r="L178" s="10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62"/>
    </row>
    <row r="179" spans="1:25" s="6" customFormat="1" x14ac:dyDescent="0.15">
      <c r="A179" s="9"/>
      <c r="B179" s="10"/>
      <c r="C179" s="10"/>
      <c r="D179" s="35"/>
      <c r="E179" s="46" t="s">
        <v>287</v>
      </c>
      <c r="F179" s="10" t="s">
        <v>288</v>
      </c>
      <c r="G179" s="10"/>
      <c r="H179" s="10"/>
      <c r="I179" s="10"/>
      <c r="J179" s="10"/>
      <c r="K179" s="10"/>
      <c r="L179" s="10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62"/>
    </row>
    <row r="180" spans="1:25" s="6" customFormat="1" x14ac:dyDescent="0.15">
      <c r="A180" s="9"/>
      <c r="B180" s="10"/>
      <c r="C180" s="10"/>
      <c r="D180" s="35"/>
      <c r="E180" s="44" t="s">
        <v>345</v>
      </c>
      <c r="F180" s="47"/>
      <c r="G180" s="47"/>
      <c r="H180" s="47"/>
      <c r="I180" s="47"/>
      <c r="J180" s="47"/>
      <c r="K180" s="47"/>
      <c r="L180" s="47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62"/>
    </row>
    <row r="181" spans="1:25" s="6" customFormat="1" x14ac:dyDescent="0.15">
      <c r="A181" s="9"/>
      <c r="B181" s="10"/>
      <c r="C181" s="10"/>
      <c r="D181" s="35"/>
      <c r="E181" s="46" t="s">
        <v>292</v>
      </c>
      <c r="F181" s="10" t="s">
        <v>291</v>
      </c>
      <c r="G181" s="10"/>
      <c r="H181" s="10"/>
      <c r="I181" s="10"/>
      <c r="J181" s="10"/>
      <c r="K181" s="10"/>
      <c r="L181" s="10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62"/>
    </row>
    <row r="182" spans="1:25" s="6" customFormat="1" ht="63" x14ac:dyDescent="0.15">
      <c r="A182" s="9"/>
      <c r="B182" s="10"/>
      <c r="C182" s="10"/>
      <c r="D182" s="35"/>
      <c r="E182" s="44" t="s">
        <v>346</v>
      </c>
      <c r="F182" s="47"/>
      <c r="G182" s="47"/>
      <c r="H182" s="47"/>
      <c r="I182" s="47"/>
      <c r="J182" s="47"/>
      <c r="K182" s="47"/>
      <c r="L182" s="47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62"/>
    </row>
    <row r="183" spans="1:25" s="6" customFormat="1" x14ac:dyDescent="0.15">
      <c r="A183" s="9"/>
      <c r="B183" s="10"/>
      <c r="C183" s="10"/>
      <c r="D183" s="35"/>
      <c r="E183" s="46" t="s">
        <v>287</v>
      </c>
      <c r="F183" s="10" t="s">
        <v>288</v>
      </c>
      <c r="G183" s="10"/>
      <c r="H183" s="10"/>
      <c r="I183" s="10"/>
      <c r="J183" s="10"/>
      <c r="K183" s="10"/>
      <c r="L183" s="10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62"/>
    </row>
    <row r="184" spans="1:25" s="6" customFormat="1" ht="21" x14ac:dyDescent="0.15">
      <c r="A184" s="9"/>
      <c r="B184" s="10"/>
      <c r="C184" s="10"/>
      <c r="D184" s="35"/>
      <c r="E184" s="44" t="s">
        <v>347</v>
      </c>
      <c r="F184" s="47"/>
      <c r="G184" s="47"/>
      <c r="H184" s="47"/>
      <c r="I184" s="47"/>
      <c r="J184" s="47"/>
      <c r="K184" s="47"/>
      <c r="L184" s="47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62"/>
    </row>
    <row r="185" spans="1:25" s="6" customFormat="1" x14ac:dyDescent="0.15">
      <c r="A185" s="9"/>
      <c r="B185" s="10"/>
      <c r="C185" s="10"/>
      <c r="D185" s="35"/>
      <c r="E185" s="46" t="s">
        <v>221</v>
      </c>
      <c r="F185" s="10" t="s">
        <v>220</v>
      </c>
      <c r="G185" s="10"/>
      <c r="H185" s="10"/>
      <c r="I185" s="10"/>
      <c r="J185" s="10"/>
      <c r="K185" s="10"/>
      <c r="L185" s="10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62"/>
    </row>
    <row r="186" spans="1:25" s="6" customFormat="1" x14ac:dyDescent="0.15">
      <c r="A186" s="9"/>
      <c r="B186" s="10"/>
      <c r="C186" s="10"/>
      <c r="D186" s="35"/>
      <c r="E186" s="46" t="s">
        <v>246</v>
      </c>
      <c r="F186" s="10" t="s">
        <v>247</v>
      </c>
      <c r="G186" s="10"/>
      <c r="H186" s="10"/>
      <c r="I186" s="10"/>
      <c r="J186" s="10"/>
      <c r="K186" s="10"/>
      <c r="L186" s="10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62"/>
    </row>
    <row r="187" spans="1:25" s="6" customFormat="1" ht="21" x14ac:dyDescent="0.15">
      <c r="A187" s="9"/>
      <c r="B187" s="10"/>
      <c r="C187" s="10"/>
      <c r="D187" s="35"/>
      <c r="E187" s="46" t="s">
        <v>251</v>
      </c>
      <c r="F187" s="10" t="s">
        <v>250</v>
      </c>
      <c r="G187" s="10"/>
      <c r="H187" s="10"/>
      <c r="I187" s="10"/>
      <c r="J187" s="10"/>
      <c r="K187" s="10"/>
      <c r="L187" s="10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62"/>
    </row>
    <row r="188" spans="1:25" s="6" customFormat="1" x14ac:dyDescent="0.15">
      <c r="A188" s="9"/>
      <c r="B188" s="10"/>
      <c r="C188" s="10"/>
      <c r="D188" s="35"/>
      <c r="E188" s="46" t="s">
        <v>287</v>
      </c>
      <c r="F188" s="10" t="s">
        <v>288</v>
      </c>
      <c r="G188" s="10"/>
      <c r="H188" s="10"/>
      <c r="I188" s="10"/>
      <c r="J188" s="10"/>
      <c r="K188" s="10"/>
      <c r="L188" s="10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62"/>
    </row>
    <row r="189" spans="1:25" s="6" customFormat="1" x14ac:dyDescent="0.15">
      <c r="A189" s="9"/>
      <c r="B189" s="10"/>
      <c r="C189" s="10"/>
      <c r="D189" s="35"/>
      <c r="E189" s="46" t="s">
        <v>299</v>
      </c>
      <c r="F189" s="10" t="s">
        <v>300</v>
      </c>
      <c r="G189" s="10"/>
      <c r="H189" s="10"/>
      <c r="I189" s="10"/>
      <c r="J189" s="10"/>
      <c r="K189" s="10"/>
      <c r="L189" s="10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62"/>
    </row>
    <row r="190" spans="1:25" s="6" customFormat="1" ht="52.5" x14ac:dyDescent="0.15">
      <c r="A190" s="9"/>
      <c r="B190" s="10"/>
      <c r="C190" s="10"/>
      <c r="D190" s="35"/>
      <c r="E190" s="44" t="s">
        <v>348</v>
      </c>
      <c r="F190" s="47"/>
      <c r="G190" s="47"/>
      <c r="H190" s="47"/>
      <c r="I190" s="47"/>
      <c r="J190" s="47"/>
      <c r="K190" s="47"/>
      <c r="L190" s="47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62"/>
    </row>
    <row r="191" spans="1:25" x14ac:dyDescent="0.15">
      <c r="A191" s="16"/>
      <c r="B191" s="18"/>
      <c r="C191" s="18"/>
      <c r="D191" s="42"/>
      <c r="E191" s="43" t="s">
        <v>287</v>
      </c>
      <c r="F191" s="18" t="s">
        <v>288</v>
      </c>
      <c r="G191" s="18"/>
      <c r="H191" s="18"/>
      <c r="I191" s="18"/>
      <c r="J191" s="18"/>
      <c r="K191" s="18"/>
      <c r="L191" s="18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63"/>
    </row>
    <row r="192" spans="1:25" s="6" customFormat="1" ht="52.5" x14ac:dyDescent="0.15">
      <c r="A192" s="9"/>
      <c r="B192" s="10"/>
      <c r="C192" s="10"/>
      <c r="D192" s="35"/>
      <c r="E192" s="44" t="s">
        <v>349</v>
      </c>
      <c r="F192" s="47"/>
      <c r="G192" s="47"/>
      <c r="H192" s="47"/>
      <c r="I192" s="47"/>
      <c r="J192" s="47"/>
      <c r="K192" s="47"/>
      <c r="L192" s="47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62"/>
    </row>
    <row r="193" spans="1:25" x14ac:dyDescent="0.15">
      <c r="A193" s="16"/>
      <c r="B193" s="18"/>
      <c r="C193" s="18"/>
      <c r="D193" s="42"/>
      <c r="E193" s="43" t="s">
        <v>287</v>
      </c>
      <c r="F193" s="18" t="s">
        <v>288</v>
      </c>
      <c r="G193" s="18"/>
      <c r="H193" s="18"/>
      <c r="I193" s="18"/>
      <c r="J193" s="18"/>
      <c r="K193" s="18"/>
      <c r="L193" s="18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63"/>
    </row>
    <row r="194" spans="1:25" x14ac:dyDescent="0.15">
      <c r="A194" s="16" t="s">
        <v>89</v>
      </c>
      <c r="B194" s="18" t="s">
        <v>71</v>
      </c>
      <c r="C194" s="18" t="s">
        <v>53</v>
      </c>
      <c r="D194" s="18" t="s">
        <v>53</v>
      </c>
      <c r="E194" s="43" t="s">
        <v>90</v>
      </c>
      <c r="F194" s="42"/>
      <c r="G194" s="42"/>
      <c r="H194" s="42"/>
      <c r="I194" s="42"/>
      <c r="J194" s="42"/>
      <c r="K194" s="42"/>
      <c r="L194" s="42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63"/>
    </row>
    <row r="195" spans="1:25" x14ac:dyDescent="0.15">
      <c r="A195" s="16"/>
      <c r="B195" s="18"/>
      <c r="C195" s="18"/>
      <c r="D195" s="42"/>
      <c r="E195" s="43" t="s">
        <v>5</v>
      </c>
      <c r="F195" s="42"/>
      <c r="G195" s="42"/>
      <c r="H195" s="42"/>
      <c r="I195" s="42"/>
      <c r="J195" s="42"/>
      <c r="K195" s="42"/>
      <c r="L195" s="42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63"/>
    </row>
    <row r="196" spans="1:25" s="6" customFormat="1" x14ac:dyDescent="0.15">
      <c r="A196" s="9"/>
      <c r="B196" s="10"/>
      <c r="C196" s="10"/>
      <c r="D196" s="35"/>
      <c r="E196" s="44" t="s">
        <v>350</v>
      </c>
      <c r="F196" s="47"/>
      <c r="G196" s="47"/>
      <c r="H196" s="47"/>
      <c r="I196" s="47"/>
      <c r="J196" s="47"/>
      <c r="K196" s="47"/>
      <c r="L196" s="47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62"/>
    </row>
    <row r="197" spans="1:25" s="6" customFormat="1" x14ac:dyDescent="0.15">
      <c r="A197" s="9"/>
      <c r="B197" s="10"/>
      <c r="C197" s="10"/>
      <c r="D197" s="35"/>
      <c r="E197" s="46" t="s">
        <v>249</v>
      </c>
      <c r="F197" s="10" t="s">
        <v>248</v>
      </c>
      <c r="G197" s="10"/>
      <c r="H197" s="10"/>
      <c r="I197" s="10"/>
      <c r="J197" s="10"/>
      <c r="K197" s="10"/>
      <c r="L197" s="10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62"/>
    </row>
    <row r="198" spans="1:25" s="6" customFormat="1" x14ac:dyDescent="0.15">
      <c r="A198" s="9"/>
      <c r="B198" s="10"/>
      <c r="C198" s="10"/>
      <c r="D198" s="35"/>
      <c r="E198" s="46" t="s">
        <v>299</v>
      </c>
      <c r="F198" s="10" t="s">
        <v>300</v>
      </c>
      <c r="G198" s="10"/>
      <c r="H198" s="10"/>
      <c r="I198" s="10"/>
      <c r="J198" s="10"/>
      <c r="K198" s="10"/>
      <c r="L198" s="10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62"/>
    </row>
    <row r="199" spans="1:25" s="6" customFormat="1" ht="31.5" x14ac:dyDescent="0.15">
      <c r="A199" s="9"/>
      <c r="B199" s="10"/>
      <c r="C199" s="10"/>
      <c r="D199" s="35"/>
      <c r="E199" s="44" t="s">
        <v>351</v>
      </c>
      <c r="F199" s="47"/>
      <c r="G199" s="47"/>
      <c r="H199" s="47"/>
      <c r="I199" s="47"/>
      <c r="J199" s="47"/>
      <c r="K199" s="47"/>
      <c r="L199" s="47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62"/>
    </row>
    <row r="200" spans="1:25" s="6" customFormat="1" ht="21" x14ac:dyDescent="0.15">
      <c r="A200" s="9"/>
      <c r="B200" s="10"/>
      <c r="C200" s="10"/>
      <c r="D200" s="35"/>
      <c r="E200" s="46" t="s">
        <v>265</v>
      </c>
      <c r="F200" s="10" t="s">
        <v>266</v>
      </c>
      <c r="G200" s="10"/>
      <c r="H200" s="10"/>
      <c r="I200" s="10"/>
      <c r="J200" s="10"/>
      <c r="K200" s="10"/>
      <c r="L200" s="10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62"/>
    </row>
    <row r="201" spans="1:25" s="6" customFormat="1" ht="21" x14ac:dyDescent="0.15">
      <c r="A201" s="9"/>
      <c r="B201" s="10"/>
      <c r="C201" s="10"/>
      <c r="D201" s="35"/>
      <c r="E201" s="44" t="s">
        <v>352</v>
      </c>
      <c r="F201" s="47"/>
      <c r="G201" s="47"/>
      <c r="H201" s="47"/>
      <c r="I201" s="47"/>
      <c r="J201" s="47"/>
      <c r="K201" s="47"/>
      <c r="L201" s="47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62"/>
    </row>
    <row r="202" spans="1:25" s="6" customFormat="1" ht="21" x14ac:dyDescent="0.15">
      <c r="A202" s="9"/>
      <c r="B202" s="10"/>
      <c r="C202" s="10"/>
      <c r="D202" s="35"/>
      <c r="E202" s="46" t="s">
        <v>265</v>
      </c>
      <c r="F202" s="10" t="s">
        <v>266</v>
      </c>
      <c r="G202" s="10"/>
      <c r="H202" s="10"/>
      <c r="I202" s="10"/>
      <c r="J202" s="10"/>
      <c r="K202" s="10"/>
      <c r="L202" s="10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62"/>
    </row>
    <row r="203" spans="1:25" s="6" customFormat="1" ht="52.5" x14ac:dyDescent="0.15">
      <c r="A203" s="9"/>
      <c r="B203" s="10"/>
      <c r="C203" s="10"/>
      <c r="D203" s="35"/>
      <c r="E203" s="44" t="s">
        <v>353</v>
      </c>
      <c r="F203" s="47"/>
      <c r="G203" s="47"/>
      <c r="H203" s="47"/>
      <c r="I203" s="47"/>
      <c r="J203" s="47"/>
      <c r="K203" s="47"/>
      <c r="L203" s="47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62"/>
    </row>
    <row r="204" spans="1:25" s="6" customFormat="1" x14ac:dyDescent="0.15">
      <c r="A204" s="9"/>
      <c r="B204" s="10"/>
      <c r="C204" s="10"/>
      <c r="D204" s="35"/>
      <c r="E204" s="46" t="s">
        <v>287</v>
      </c>
      <c r="F204" s="10" t="s">
        <v>288</v>
      </c>
      <c r="G204" s="10"/>
      <c r="H204" s="10"/>
      <c r="I204" s="10"/>
      <c r="J204" s="10"/>
      <c r="K204" s="10"/>
      <c r="L204" s="10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62"/>
    </row>
    <row r="205" spans="1:25" s="6" customFormat="1" ht="42" x14ac:dyDescent="0.15">
      <c r="A205" s="9"/>
      <c r="B205" s="10"/>
      <c r="C205" s="10"/>
      <c r="D205" s="35"/>
      <c r="E205" s="44" t="s">
        <v>354</v>
      </c>
      <c r="F205" s="47"/>
      <c r="G205" s="47"/>
      <c r="H205" s="47"/>
      <c r="I205" s="47"/>
      <c r="J205" s="47"/>
      <c r="K205" s="47"/>
      <c r="L205" s="47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62"/>
    </row>
    <row r="206" spans="1:25" s="6" customFormat="1" x14ac:dyDescent="0.15">
      <c r="A206" s="9"/>
      <c r="B206" s="10"/>
      <c r="C206" s="10"/>
      <c r="D206" s="35"/>
      <c r="E206" s="46" t="s">
        <v>287</v>
      </c>
      <c r="F206" s="10" t="s">
        <v>288</v>
      </c>
      <c r="G206" s="10"/>
      <c r="H206" s="10"/>
      <c r="I206" s="10"/>
      <c r="J206" s="10"/>
      <c r="K206" s="10"/>
      <c r="L206" s="10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62"/>
    </row>
    <row r="207" spans="1:25" s="6" customFormat="1" ht="21" x14ac:dyDescent="0.15">
      <c r="A207" s="9"/>
      <c r="B207" s="10"/>
      <c r="C207" s="10"/>
      <c r="D207" s="35"/>
      <c r="E207" s="44" t="s">
        <v>355</v>
      </c>
      <c r="F207" s="47"/>
      <c r="G207" s="47"/>
      <c r="H207" s="47"/>
      <c r="I207" s="47"/>
      <c r="J207" s="47"/>
      <c r="K207" s="47"/>
      <c r="L207" s="47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62"/>
    </row>
    <row r="208" spans="1:25" s="6" customFormat="1" x14ac:dyDescent="0.15">
      <c r="A208" s="9"/>
      <c r="B208" s="10"/>
      <c r="C208" s="10"/>
      <c r="D208" s="35"/>
      <c r="E208" s="46" t="s">
        <v>294</v>
      </c>
      <c r="F208" s="10" t="s">
        <v>293</v>
      </c>
      <c r="G208" s="10"/>
      <c r="H208" s="10"/>
      <c r="I208" s="10"/>
      <c r="J208" s="10"/>
      <c r="K208" s="10"/>
      <c r="L208" s="10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62"/>
    </row>
    <row r="209" spans="1:25" s="6" customFormat="1" ht="52.5" x14ac:dyDescent="0.15">
      <c r="A209" s="9"/>
      <c r="B209" s="10"/>
      <c r="C209" s="10"/>
      <c r="D209" s="35"/>
      <c r="E209" s="44" t="s">
        <v>356</v>
      </c>
      <c r="F209" s="47"/>
      <c r="G209" s="47"/>
      <c r="H209" s="47"/>
      <c r="I209" s="47"/>
      <c r="J209" s="47"/>
      <c r="K209" s="47"/>
      <c r="L209" s="47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62"/>
    </row>
    <row r="210" spans="1:25" s="6" customFormat="1" x14ac:dyDescent="0.15">
      <c r="A210" s="9"/>
      <c r="B210" s="10"/>
      <c r="C210" s="10"/>
      <c r="D210" s="35"/>
      <c r="E210" s="46" t="s">
        <v>287</v>
      </c>
      <c r="F210" s="10" t="s">
        <v>288</v>
      </c>
      <c r="G210" s="10"/>
      <c r="H210" s="10"/>
      <c r="I210" s="10"/>
      <c r="J210" s="10"/>
      <c r="K210" s="10"/>
      <c r="L210" s="10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62"/>
    </row>
    <row r="211" spans="1:25" s="6" customFormat="1" ht="31.5" x14ac:dyDescent="0.15">
      <c r="A211" s="9"/>
      <c r="B211" s="10"/>
      <c r="C211" s="10"/>
      <c r="D211" s="35"/>
      <c r="E211" s="44" t="s">
        <v>357</v>
      </c>
      <c r="F211" s="47"/>
      <c r="G211" s="47"/>
      <c r="H211" s="47"/>
      <c r="I211" s="47"/>
      <c r="J211" s="47"/>
      <c r="K211" s="47"/>
      <c r="L211" s="47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62"/>
    </row>
    <row r="212" spans="1:25" s="6" customFormat="1" x14ac:dyDescent="0.15">
      <c r="A212" s="9"/>
      <c r="B212" s="10"/>
      <c r="C212" s="10"/>
      <c r="D212" s="35"/>
      <c r="E212" s="46" t="s">
        <v>287</v>
      </c>
      <c r="F212" s="10" t="s">
        <v>288</v>
      </c>
      <c r="G212" s="10"/>
      <c r="H212" s="10"/>
      <c r="I212" s="10"/>
      <c r="J212" s="10"/>
      <c r="K212" s="10"/>
      <c r="L212" s="10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62"/>
    </row>
    <row r="213" spans="1:25" s="6" customFormat="1" x14ac:dyDescent="0.15">
      <c r="A213" s="9" t="s">
        <v>91</v>
      </c>
      <c r="B213" s="10" t="s">
        <v>71</v>
      </c>
      <c r="C213" s="10" t="s">
        <v>92</v>
      </c>
      <c r="D213" s="35" t="s">
        <v>38</v>
      </c>
      <c r="E213" s="44" t="s">
        <v>93</v>
      </c>
      <c r="F213" s="47"/>
      <c r="G213" s="47"/>
      <c r="H213" s="47"/>
      <c r="I213" s="47"/>
      <c r="J213" s="47"/>
      <c r="K213" s="47"/>
      <c r="L213" s="47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62"/>
    </row>
    <row r="214" spans="1:25" x14ac:dyDescent="0.15">
      <c r="A214" s="16"/>
      <c r="B214" s="18"/>
      <c r="C214" s="18"/>
      <c r="D214" s="42"/>
      <c r="E214" s="43" t="s">
        <v>43</v>
      </c>
      <c r="F214" s="42"/>
      <c r="G214" s="42"/>
      <c r="H214" s="42"/>
      <c r="I214" s="42"/>
      <c r="J214" s="42"/>
      <c r="K214" s="42"/>
      <c r="L214" s="42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63"/>
    </row>
    <row r="215" spans="1:25" x14ac:dyDescent="0.15">
      <c r="A215" s="16" t="s">
        <v>94</v>
      </c>
      <c r="B215" s="18" t="s">
        <v>71</v>
      </c>
      <c r="C215" s="18" t="s">
        <v>92</v>
      </c>
      <c r="D215" s="18" t="s">
        <v>47</v>
      </c>
      <c r="E215" s="43" t="s">
        <v>95</v>
      </c>
      <c r="F215" s="42"/>
      <c r="G215" s="42"/>
      <c r="H215" s="42"/>
      <c r="I215" s="42"/>
      <c r="J215" s="42"/>
      <c r="K215" s="42"/>
      <c r="L215" s="42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63"/>
    </row>
    <row r="216" spans="1:25" x14ac:dyDescent="0.15">
      <c r="A216" s="16"/>
      <c r="B216" s="18"/>
      <c r="C216" s="18"/>
      <c r="D216" s="42"/>
      <c r="E216" s="43" t="s">
        <v>5</v>
      </c>
      <c r="F216" s="42"/>
      <c r="G216" s="42"/>
      <c r="H216" s="42"/>
      <c r="I216" s="42"/>
      <c r="J216" s="42"/>
      <c r="K216" s="42"/>
      <c r="L216" s="42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63"/>
    </row>
    <row r="217" spans="1:25" s="6" customFormat="1" x14ac:dyDescent="0.15">
      <c r="A217" s="9"/>
      <c r="B217" s="10"/>
      <c r="C217" s="10"/>
      <c r="D217" s="35"/>
      <c r="E217" s="44" t="s">
        <v>358</v>
      </c>
      <c r="F217" s="47"/>
      <c r="G217" s="47"/>
      <c r="H217" s="47"/>
      <c r="I217" s="47"/>
      <c r="J217" s="47"/>
      <c r="K217" s="47"/>
      <c r="L217" s="47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62"/>
    </row>
    <row r="218" spans="1:25" s="6" customFormat="1" x14ac:dyDescent="0.15">
      <c r="A218" s="9"/>
      <c r="B218" s="10"/>
      <c r="C218" s="10"/>
      <c r="D218" s="35"/>
      <c r="E218" s="46" t="s">
        <v>241</v>
      </c>
      <c r="F218" s="10" t="s">
        <v>240</v>
      </c>
      <c r="G218" s="10"/>
      <c r="H218" s="10"/>
      <c r="I218" s="10"/>
      <c r="J218" s="10"/>
      <c r="K218" s="10"/>
      <c r="L218" s="10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62"/>
    </row>
    <row r="219" spans="1:25" s="6" customFormat="1" x14ac:dyDescent="0.15">
      <c r="A219" s="9"/>
      <c r="B219" s="10"/>
      <c r="C219" s="10"/>
      <c r="D219" s="35"/>
      <c r="E219" s="46" t="s">
        <v>246</v>
      </c>
      <c r="F219" s="10" t="s">
        <v>247</v>
      </c>
      <c r="G219" s="10"/>
      <c r="H219" s="10"/>
      <c r="I219" s="10"/>
      <c r="J219" s="10"/>
      <c r="K219" s="10"/>
      <c r="L219" s="10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62"/>
    </row>
    <row r="220" spans="1:25" s="6" customFormat="1" x14ac:dyDescent="0.15">
      <c r="A220" s="9"/>
      <c r="B220" s="10"/>
      <c r="C220" s="10"/>
      <c r="D220" s="35"/>
      <c r="E220" s="46" t="s">
        <v>260</v>
      </c>
      <c r="F220" s="10" t="s">
        <v>261</v>
      </c>
      <c r="G220" s="10"/>
      <c r="H220" s="10"/>
      <c r="I220" s="10"/>
      <c r="J220" s="10"/>
      <c r="K220" s="10"/>
      <c r="L220" s="10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62"/>
    </row>
    <row r="221" spans="1:25" s="6" customFormat="1" x14ac:dyDescent="0.15">
      <c r="A221" s="9"/>
      <c r="B221" s="10"/>
      <c r="C221" s="10"/>
      <c r="D221" s="35"/>
      <c r="E221" s="46" t="s">
        <v>292</v>
      </c>
      <c r="F221" s="10" t="s">
        <v>291</v>
      </c>
      <c r="G221" s="10"/>
      <c r="H221" s="10"/>
      <c r="I221" s="10"/>
      <c r="J221" s="10"/>
      <c r="K221" s="10"/>
      <c r="L221" s="10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62"/>
    </row>
    <row r="222" spans="1:25" s="6" customFormat="1" ht="21" x14ac:dyDescent="0.15">
      <c r="A222" s="9" t="s">
        <v>96</v>
      </c>
      <c r="B222" s="10" t="s">
        <v>71</v>
      </c>
      <c r="C222" s="10" t="s">
        <v>97</v>
      </c>
      <c r="D222" s="35" t="s">
        <v>38</v>
      </c>
      <c r="E222" s="44" t="s">
        <v>98</v>
      </c>
      <c r="F222" s="47"/>
      <c r="G222" s="32"/>
      <c r="H222" s="32"/>
      <c r="I222" s="32"/>
      <c r="J222" s="47"/>
      <c r="K222" s="47"/>
      <c r="L222" s="47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62"/>
    </row>
    <row r="223" spans="1:25" x14ac:dyDescent="0.15">
      <c r="A223" s="16"/>
      <c r="B223" s="18"/>
      <c r="C223" s="18"/>
      <c r="D223" s="42"/>
      <c r="E223" s="43" t="s">
        <v>43</v>
      </c>
      <c r="F223" s="42"/>
      <c r="G223" s="17"/>
      <c r="H223" s="17"/>
      <c r="I223" s="17"/>
      <c r="J223" s="42"/>
      <c r="K223" s="42"/>
      <c r="L223" s="42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63"/>
    </row>
    <row r="224" spans="1:25" ht="21" x14ac:dyDescent="0.15">
      <c r="A224" s="16" t="s">
        <v>99</v>
      </c>
      <c r="B224" s="18" t="s">
        <v>71</v>
      </c>
      <c r="C224" s="18" t="s">
        <v>97</v>
      </c>
      <c r="D224" s="18" t="s">
        <v>41</v>
      </c>
      <c r="E224" s="43" t="s">
        <v>98</v>
      </c>
      <c r="F224" s="42"/>
      <c r="G224" s="17"/>
      <c r="H224" s="17"/>
      <c r="I224" s="17"/>
      <c r="J224" s="42"/>
      <c r="K224" s="42"/>
      <c r="L224" s="42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63"/>
    </row>
    <row r="225" spans="1:25" x14ac:dyDescent="0.15">
      <c r="A225" s="16"/>
      <c r="B225" s="18"/>
      <c r="C225" s="18"/>
      <c r="D225" s="42"/>
      <c r="E225" s="43" t="s">
        <v>5</v>
      </c>
      <c r="F225" s="42"/>
      <c r="G225" s="42"/>
      <c r="H225" s="42"/>
      <c r="I225" s="42"/>
      <c r="J225" s="42"/>
      <c r="K225" s="42"/>
      <c r="L225" s="42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63"/>
    </row>
    <row r="226" spans="1:25" s="6" customFormat="1" x14ac:dyDescent="0.15">
      <c r="A226" s="9"/>
      <c r="B226" s="10"/>
      <c r="C226" s="10"/>
      <c r="D226" s="35"/>
      <c r="E226" s="44" t="s">
        <v>359</v>
      </c>
      <c r="F226" s="47"/>
      <c r="G226" s="47"/>
      <c r="H226" s="47"/>
      <c r="I226" s="47"/>
      <c r="J226" s="47"/>
      <c r="K226" s="47"/>
      <c r="L226" s="47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62"/>
    </row>
    <row r="227" spans="1:25" s="6" customFormat="1" x14ac:dyDescent="0.15">
      <c r="A227" s="9"/>
      <c r="B227" s="10"/>
      <c r="C227" s="10"/>
      <c r="D227" s="35"/>
      <c r="E227" s="46" t="s">
        <v>246</v>
      </c>
      <c r="F227" s="10" t="s">
        <v>247</v>
      </c>
      <c r="G227" s="10"/>
      <c r="H227" s="10"/>
      <c r="I227" s="10"/>
      <c r="J227" s="10"/>
      <c r="K227" s="10"/>
      <c r="L227" s="10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62"/>
    </row>
    <row r="228" spans="1:25" s="6" customFormat="1" ht="52.5" x14ac:dyDescent="0.15">
      <c r="A228" s="9"/>
      <c r="B228" s="10"/>
      <c r="C228" s="10"/>
      <c r="D228" s="35"/>
      <c r="E228" s="44" t="s">
        <v>360</v>
      </c>
      <c r="F228" s="47"/>
      <c r="G228" s="47"/>
      <c r="H228" s="47"/>
      <c r="I228" s="47"/>
      <c r="J228" s="47"/>
      <c r="K228" s="47"/>
      <c r="L228" s="47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62"/>
    </row>
    <row r="229" spans="1:25" s="6" customFormat="1" ht="21" x14ac:dyDescent="0.15">
      <c r="A229" s="9"/>
      <c r="B229" s="10"/>
      <c r="C229" s="10"/>
      <c r="D229" s="35"/>
      <c r="E229" s="46" t="s">
        <v>270</v>
      </c>
      <c r="F229" s="10" t="s">
        <v>271</v>
      </c>
      <c r="G229" s="10"/>
      <c r="H229" s="10"/>
      <c r="I229" s="10"/>
      <c r="J229" s="10"/>
      <c r="K229" s="10"/>
      <c r="L229" s="10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62"/>
    </row>
    <row r="230" spans="1:25" s="6" customFormat="1" ht="21" x14ac:dyDescent="0.15">
      <c r="A230" s="9"/>
      <c r="B230" s="10"/>
      <c r="C230" s="10"/>
      <c r="D230" s="35"/>
      <c r="E230" s="44" t="s">
        <v>361</v>
      </c>
      <c r="F230" s="47"/>
      <c r="G230" s="47"/>
      <c r="H230" s="47"/>
      <c r="I230" s="47"/>
      <c r="J230" s="47"/>
      <c r="K230" s="47"/>
      <c r="L230" s="47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62"/>
    </row>
    <row r="231" spans="1:25" s="6" customFormat="1" ht="21" x14ac:dyDescent="0.15">
      <c r="A231" s="9"/>
      <c r="B231" s="10"/>
      <c r="C231" s="10"/>
      <c r="D231" s="35"/>
      <c r="E231" s="46" t="s">
        <v>265</v>
      </c>
      <c r="F231" s="10" t="s">
        <v>266</v>
      </c>
      <c r="G231" s="10"/>
      <c r="H231" s="10"/>
      <c r="I231" s="10"/>
      <c r="J231" s="10"/>
      <c r="K231" s="10"/>
      <c r="L231" s="10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62"/>
    </row>
    <row r="232" spans="1:25" s="6" customFormat="1" ht="31.5" x14ac:dyDescent="0.15">
      <c r="A232" s="9"/>
      <c r="B232" s="10"/>
      <c r="C232" s="10"/>
      <c r="D232" s="35"/>
      <c r="E232" s="44" t="s">
        <v>362</v>
      </c>
      <c r="F232" s="47"/>
      <c r="G232" s="47"/>
      <c r="H232" s="47"/>
      <c r="I232" s="47"/>
      <c r="J232" s="47"/>
      <c r="K232" s="47"/>
      <c r="L232" s="47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62"/>
    </row>
    <row r="233" spans="1:25" s="6" customFormat="1" x14ac:dyDescent="0.15">
      <c r="A233" s="9"/>
      <c r="B233" s="10"/>
      <c r="C233" s="10"/>
      <c r="D233" s="35"/>
      <c r="E233" s="46" t="s">
        <v>274</v>
      </c>
      <c r="F233" s="10" t="s">
        <v>275</v>
      </c>
      <c r="G233" s="10"/>
      <c r="H233" s="10"/>
      <c r="I233" s="10"/>
      <c r="J233" s="10"/>
      <c r="K233" s="10"/>
      <c r="L233" s="10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62"/>
    </row>
    <row r="234" spans="1:25" s="6" customFormat="1" x14ac:dyDescent="0.15">
      <c r="A234" s="9"/>
      <c r="B234" s="10"/>
      <c r="C234" s="10"/>
      <c r="D234" s="35"/>
      <c r="E234" s="46" t="s">
        <v>276</v>
      </c>
      <c r="F234" s="10" t="s">
        <v>277</v>
      </c>
      <c r="G234" s="10"/>
      <c r="H234" s="10"/>
      <c r="I234" s="10"/>
      <c r="J234" s="10"/>
      <c r="K234" s="10"/>
      <c r="L234" s="10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62"/>
    </row>
    <row r="235" spans="1:25" s="6" customFormat="1" ht="21" x14ac:dyDescent="0.15">
      <c r="A235" s="9"/>
      <c r="B235" s="10"/>
      <c r="C235" s="10"/>
      <c r="D235" s="35"/>
      <c r="E235" s="46" t="s">
        <v>283</v>
      </c>
      <c r="F235" s="10" t="s">
        <v>284</v>
      </c>
      <c r="G235" s="10"/>
      <c r="H235" s="10"/>
      <c r="I235" s="10"/>
      <c r="J235" s="10"/>
      <c r="K235" s="10"/>
      <c r="L235" s="10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62"/>
    </row>
    <row r="236" spans="1:25" s="6" customFormat="1" ht="21" x14ac:dyDescent="0.15">
      <c r="A236" s="9"/>
      <c r="B236" s="10"/>
      <c r="C236" s="10"/>
      <c r="D236" s="35"/>
      <c r="E236" s="44" t="s">
        <v>363</v>
      </c>
      <c r="F236" s="47"/>
      <c r="G236" s="47"/>
      <c r="H236" s="47"/>
      <c r="I236" s="47"/>
      <c r="J236" s="47"/>
      <c r="K236" s="47"/>
      <c r="L236" s="47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62"/>
    </row>
    <row r="237" spans="1:25" x14ac:dyDescent="0.15">
      <c r="A237" s="16"/>
      <c r="B237" s="18"/>
      <c r="C237" s="18"/>
      <c r="D237" s="42"/>
      <c r="E237" s="43" t="s">
        <v>305</v>
      </c>
      <c r="F237" s="18" t="s">
        <v>306</v>
      </c>
      <c r="G237" s="18"/>
      <c r="H237" s="18"/>
      <c r="I237" s="18"/>
      <c r="J237" s="18"/>
      <c r="K237" s="18"/>
      <c r="L237" s="18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63"/>
    </row>
    <row r="238" spans="1:25" x14ac:dyDescent="0.15">
      <c r="A238" s="16"/>
      <c r="B238" s="18"/>
      <c r="C238" s="18"/>
      <c r="D238" s="42"/>
      <c r="E238" s="43" t="s">
        <v>307</v>
      </c>
      <c r="F238" s="18" t="s">
        <v>308</v>
      </c>
      <c r="G238" s="18"/>
      <c r="H238" s="18"/>
      <c r="I238" s="18"/>
      <c r="J238" s="18"/>
      <c r="K238" s="18"/>
      <c r="L238" s="18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63"/>
    </row>
    <row r="239" spans="1:25" x14ac:dyDescent="0.15">
      <c r="A239" s="16"/>
      <c r="B239" s="18"/>
      <c r="C239" s="18"/>
      <c r="D239" s="42"/>
      <c r="E239" s="43" t="s">
        <v>309</v>
      </c>
      <c r="F239" s="18" t="s">
        <v>310</v>
      </c>
      <c r="G239" s="18"/>
      <c r="H239" s="18"/>
      <c r="I239" s="18"/>
      <c r="J239" s="18"/>
      <c r="K239" s="18"/>
      <c r="L239" s="18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63"/>
    </row>
    <row r="240" spans="1:25" s="6" customFormat="1" x14ac:dyDescent="0.15">
      <c r="A240" s="9"/>
      <c r="B240" s="10"/>
      <c r="C240" s="10"/>
      <c r="D240" s="35"/>
      <c r="E240" s="44" t="s">
        <v>364</v>
      </c>
      <c r="F240" s="47"/>
      <c r="G240" s="47"/>
      <c r="H240" s="47"/>
      <c r="I240" s="47"/>
      <c r="J240" s="47"/>
      <c r="K240" s="47"/>
      <c r="L240" s="47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62"/>
    </row>
    <row r="241" spans="1:25" x14ac:dyDescent="0.15">
      <c r="A241" s="16"/>
      <c r="B241" s="18"/>
      <c r="C241" s="18"/>
      <c r="D241" s="42"/>
      <c r="E241" s="43" t="s">
        <v>246</v>
      </c>
      <c r="F241" s="18" t="s">
        <v>247</v>
      </c>
      <c r="G241" s="18"/>
      <c r="H241" s="18"/>
      <c r="I241" s="18"/>
      <c r="J241" s="18"/>
      <c r="K241" s="18"/>
      <c r="L241" s="18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63"/>
    </row>
    <row r="242" spans="1:25" s="6" customFormat="1" ht="21" x14ac:dyDescent="0.15">
      <c r="A242" s="9"/>
      <c r="B242" s="10"/>
      <c r="C242" s="10"/>
      <c r="D242" s="35"/>
      <c r="E242" s="44" t="s">
        <v>365</v>
      </c>
      <c r="F242" s="47"/>
      <c r="G242" s="47"/>
      <c r="H242" s="47"/>
      <c r="I242" s="47"/>
      <c r="J242" s="47"/>
      <c r="K242" s="47"/>
      <c r="L242" s="47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62"/>
    </row>
    <row r="243" spans="1:25" ht="21" x14ac:dyDescent="0.15">
      <c r="A243" s="16"/>
      <c r="B243" s="18"/>
      <c r="C243" s="18"/>
      <c r="D243" s="42"/>
      <c r="E243" s="43" t="s">
        <v>268</v>
      </c>
      <c r="F243" s="18" t="s">
        <v>269</v>
      </c>
      <c r="G243" s="18"/>
      <c r="H243" s="18"/>
      <c r="I243" s="18"/>
      <c r="J243" s="18"/>
      <c r="K243" s="18"/>
      <c r="L243" s="18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63"/>
    </row>
    <row r="244" spans="1:25" s="6" customFormat="1" x14ac:dyDescent="0.15">
      <c r="A244" s="9"/>
      <c r="B244" s="10"/>
      <c r="C244" s="10"/>
      <c r="D244" s="35"/>
      <c r="E244" s="44" t="s">
        <v>366</v>
      </c>
      <c r="F244" s="47"/>
      <c r="G244" s="47"/>
      <c r="H244" s="47"/>
      <c r="I244" s="47"/>
      <c r="J244" s="47"/>
      <c r="K244" s="47"/>
      <c r="L244" s="47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62"/>
    </row>
    <row r="245" spans="1:25" x14ac:dyDescent="0.15">
      <c r="A245" s="16"/>
      <c r="B245" s="18"/>
      <c r="C245" s="18"/>
      <c r="D245" s="42"/>
      <c r="E245" s="43" t="s">
        <v>241</v>
      </c>
      <c r="F245" s="18" t="s">
        <v>240</v>
      </c>
      <c r="G245" s="18"/>
      <c r="H245" s="18"/>
      <c r="I245" s="18"/>
      <c r="J245" s="18"/>
      <c r="K245" s="18"/>
      <c r="L245" s="18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63"/>
    </row>
    <row r="246" spans="1:25" x14ac:dyDescent="0.15">
      <c r="A246" s="16"/>
      <c r="B246" s="18"/>
      <c r="C246" s="18"/>
      <c r="D246" s="42"/>
      <c r="E246" s="43" t="s">
        <v>246</v>
      </c>
      <c r="F246" s="18" t="s">
        <v>247</v>
      </c>
      <c r="G246" s="18"/>
      <c r="H246" s="18"/>
      <c r="I246" s="18"/>
      <c r="J246" s="18"/>
      <c r="K246" s="18"/>
      <c r="L246" s="18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63"/>
    </row>
    <row r="247" spans="1:25" ht="21" x14ac:dyDescent="0.15">
      <c r="A247" s="16"/>
      <c r="B247" s="18"/>
      <c r="C247" s="18"/>
      <c r="D247" s="42"/>
      <c r="E247" s="43" t="s">
        <v>265</v>
      </c>
      <c r="F247" s="18" t="s">
        <v>266</v>
      </c>
      <c r="G247" s="18"/>
      <c r="H247" s="18"/>
      <c r="I247" s="18"/>
      <c r="J247" s="18"/>
      <c r="K247" s="18"/>
      <c r="L247" s="18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63"/>
    </row>
    <row r="248" spans="1:25" s="6" customFormat="1" ht="21" x14ac:dyDescent="0.15">
      <c r="A248" s="9"/>
      <c r="B248" s="10"/>
      <c r="C248" s="10"/>
      <c r="D248" s="35"/>
      <c r="E248" s="44" t="s">
        <v>367</v>
      </c>
      <c r="F248" s="47"/>
      <c r="G248" s="47"/>
      <c r="H248" s="47"/>
      <c r="I248" s="47"/>
      <c r="J248" s="47"/>
      <c r="K248" s="47"/>
      <c r="L248" s="47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62"/>
    </row>
    <row r="249" spans="1:25" x14ac:dyDescent="0.15">
      <c r="A249" s="16"/>
      <c r="B249" s="18"/>
      <c r="C249" s="18"/>
      <c r="D249" s="42"/>
      <c r="E249" s="43" t="s">
        <v>241</v>
      </c>
      <c r="F249" s="18" t="s">
        <v>240</v>
      </c>
      <c r="G249" s="18"/>
      <c r="H249" s="18"/>
      <c r="I249" s="18"/>
      <c r="J249" s="18"/>
      <c r="K249" s="18"/>
      <c r="L249" s="18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63"/>
    </row>
    <row r="250" spans="1:25" ht="21" x14ac:dyDescent="0.15">
      <c r="A250" s="16"/>
      <c r="B250" s="18"/>
      <c r="C250" s="18"/>
      <c r="D250" s="42"/>
      <c r="E250" s="43" t="s">
        <v>283</v>
      </c>
      <c r="F250" s="18" t="s">
        <v>284</v>
      </c>
      <c r="G250" s="18"/>
      <c r="H250" s="18"/>
      <c r="I250" s="18"/>
      <c r="J250" s="18"/>
      <c r="K250" s="18"/>
      <c r="L250" s="18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63"/>
    </row>
    <row r="251" spans="1:25" s="6" customFormat="1" ht="31.5" x14ac:dyDescent="0.15">
      <c r="A251" s="9"/>
      <c r="B251" s="10"/>
      <c r="C251" s="10"/>
      <c r="D251" s="35"/>
      <c r="E251" s="44" t="s">
        <v>368</v>
      </c>
      <c r="F251" s="47"/>
      <c r="G251" s="47"/>
      <c r="H251" s="47"/>
      <c r="I251" s="47"/>
      <c r="J251" s="47"/>
      <c r="K251" s="47"/>
      <c r="L251" s="47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62"/>
    </row>
    <row r="252" spans="1:25" x14ac:dyDescent="0.15">
      <c r="A252" s="16"/>
      <c r="B252" s="18"/>
      <c r="C252" s="18"/>
      <c r="D252" s="42"/>
      <c r="E252" s="43" t="s">
        <v>299</v>
      </c>
      <c r="F252" s="18" t="s">
        <v>300</v>
      </c>
      <c r="G252" s="18"/>
      <c r="H252" s="18"/>
      <c r="I252" s="18"/>
      <c r="J252" s="18"/>
      <c r="K252" s="18"/>
      <c r="L252" s="18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63"/>
    </row>
    <row r="253" spans="1:25" s="6" customFormat="1" x14ac:dyDescent="0.15">
      <c r="A253" s="9"/>
      <c r="B253" s="10"/>
      <c r="C253" s="10"/>
      <c r="D253" s="35"/>
      <c r="E253" s="44" t="s">
        <v>369</v>
      </c>
      <c r="F253" s="47"/>
      <c r="G253" s="47"/>
      <c r="H253" s="47"/>
      <c r="I253" s="47"/>
      <c r="J253" s="47"/>
      <c r="K253" s="47"/>
      <c r="L253" s="47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62"/>
    </row>
    <row r="254" spans="1:25" x14ac:dyDescent="0.15">
      <c r="A254" s="16"/>
      <c r="B254" s="18"/>
      <c r="C254" s="18"/>
      <c r="D254" s="42"/>
      <c r="E254" s="43" t="s">
        <v>287</v>
      </c>
      <c r="F254" s="18" t="s">
        <v>288</v>
      </c>
      <c r="G254" s="18"/>
      <c r="H254" s="18"/>
      <c r="I254" s="18"/>
      <c r="J254" s="18"/>
      <c r="K254" s="18"/>
      <c r="L254" s="18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63"/>
    </row>
    <row r="255" spans="1:25" s="6" customFormat="1" ht="21" x14ac:dyDescent="0.15">
      <c r="A255" s="9"/>
      <c r="B255" s="10"/>
      <c r="C255" s="10"/>
      <c r="D255" s="35"/>
      <c r="E255" s="44" t="s">
        <v>370</v>
      </c>
      <c r="F255" s="47"/>
      <c r="G255" s="47"/>
      <c r="H255" s="47"/>
      <c r="I255" s="47"/>
      <c r="J255" s="47"/>
      <c r="K255" s="47"/>
      <c r="L255" s="47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62"/>
    </row>
    <row r="256" spans="1:25" x14ac:dyDescent="0.15">
      <c r="A256" s="16"/>
      <c r="B256" s="18"/>
      <c r="C256" s="18"/>
      <c r="D256" s="42"/>
      <c r="E256" s="43" t="s">
        <v>287</v>
      </c>
      <c r="F256" s="18" t="s">
        <v>288</v>
      </c>
      <c r="G256" s="18"/>
      <c r="H256" s="18"/>
      <c r="I256" s="18"/>
      <c r="J256" s="18"/>
      <c r="K256" s="18"/>
      <c r="L256" s="18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63"/>
    </row>
    <row r="257" spans="1:25" s="6" customFormat="1" x14ac:dyDescent="0.15">
      <c r="A257" s="9" t="s">
        <v>100</v>
      </c>
      <c r="B257" s="10" t="s">
        <v>101</v>
      </c>
      <c r="C257" s="10" t="s">
        <v>38</v>
      </c>
      <c r="D257" s="35" t="s">
        <v>38</v>
      </c>
      <c r="E257" s="44" t="s">
        <v>102</v>
      </c>
      <c r="F257" s="47"/>
      <c r="G257" s="47"/>
      <c r="H257" s="47"/>
      <c r="I257" s="47"/>
      <c r="J257" s="47"/>
      <c r="K257" s="47"/>
      <c r="L257" s="47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62"/>
    </row>
    <row r="258" spans="1:25" x14ac:dyDescent="0.15">
      <c r="A258" s="16"/>
      <c r="B258" s="18"/>
      <c r="C258" s="18"/>
      <c r="D258" s="42"/>
      <c r="E258" s="43" t="s">
        <v>5</v>
      </c>
      <c r="F258" s="42"/>
      <c r="G258" s="42"/>
      <c r="H258" s="42"/>
      <c r="I258" s="42"/>
      <c r="J258" s="42"/>
      <c r="K258" s="42"/>
      <c r="L258" s="42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63"/>
    </row>
    <row r="259" spans="1:25" s="6" customFormat="1" x14ac:dyDescent="0.15">
      <c r="A259" s="9" t="s">
        <v>103</v>
      </c>
      <c r="B259" s="10" t="s">
        <v>101</v>
      </c>
      <c r="C259" s="10" t="s">
        <v>41</v>
      </c>
      <c r="D259" s="35" t="s">
        <v>38</v>
      </c>
      <c r="E259" s="44" t="s">
        <v>104</v>
      </c>
      <c r="F259" s="47"/>
      <c r="G259" s="47"/>
      <c r="H259" s="47"/>
      <c r="I259" s="47"/>
      <c r="J259" s="47"/>
      <c r="K259" s="47"/>
      <c r="L259" s="47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62"/>
    </row>
    <row r="260" spans="1:25" x14ac:dyDescent="0.15">
      <c r="A260" s="16"/>
      <c r="B260" s="18"/>
      <c r="C260" s="18"/>
      <c r="D260" s="42"/>
      <c r="E260" s="43" t="s">
        <v>43</v>
      </c>
      <c r="F260" s="42"/>
      <c r="G260" s="42"/>
      <c r="H260" s="42"/>
      <c r="I260" s="42"/>
      <c r="J260" s="42"/>
      <c r="K260" s="42"/>
      <c r="L260" s="42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63"/>
    </row>
    <row r="261" spans="1:25" x14ac:dyDescent="0.15">
      <c r="A261" s="16" t="s">
        <v>105</v>
      </c>
      <c r="B261" s="18" t="s">
        <v>101</v>
      </c>
      <c r="C261" s="18" t="s">
        <v>41</v>
      </c>
      <c r="D261" s="18" t="s">
        <v>41</v>
      </c>
      <c r="E261" s="43" t="s">
        <v>104</v>
      </c>
      <c r="F261" s="42"/>
      <c r="G261" s="42"/>
      <c r="H261" s="42"/>
      <c r="I261" s="42"/>
      <c r="J261" s="42"/>
      <c r="K261" s="42"/>
      <c r="L261" s="42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63"/>
    </row>
    <row r="262" spans="1:25" x14ac:dyDescent="0.15">
      <c r="A262" s="16"/>
      <c r="B262" s="18"/>
      <c r="C262" s="18"/>
      <c r="D262" s="42"/>
      <c r="E262" s="43" t="s">
        <v>5</v>
      </c>
      <c r="F262" s="42"/>
      <c r="G262" s="42"/>
      <c r="H262" s="42"/>
      <c r="I262" s="42"/>
      <c r="J262" s="42"/>
      <c r="K262" s="42"/>
      <c r="L262" s="42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63"/>
    </row>
    <row r="263" spans="1:25" s="6" customFormat="1" x14ac:dyDescent="0.15">
      <c r="A263" s="9"/>
      <c r="B263" s="10"/>
      <c r="C263" s="10"/>
      <c r="D263" s="35"/>
      <c r="E263" s="44" t="s">
        <v>371</v>
      </c>
      <c r="F263" s="47"/>
      <c r="G263" s="47"/>
      <c r="H263" s="47"/>
      <c r="I263" s="47"/>
      <c r="J263" s="47"/>
      <c r="K263" s="47"/>
      <c r="L263" s="47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62"/>
    </row>
    <row r="264" spans="1:25" ht="21" x14ac:dyDescent="0.15">
      <c r="A264" s="16"/>
      <c r="B264" s="18"/>
      <c r="C264" s="18"/>
      <c r="D264" s="42"/>
      <c r="E264" s="43" t="s">
        <v>265</v>
      </c>
      <c r="F264" s="18">
        <v>4511</v>
      </c>
      <c r="G264" s="18"/>
      <c r="H264" s="18"/>
      <c r="I264" s="18"/>
      <c r="J264" s="71"/>
      <c r="K264" s="71"/>
      <c r="L264" s="18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63"/>
    </row>
    <row r="265" spans="1:25" x14ac:dyDescent="0.15">
      <c r="A265" s="16"/>
      <c r="B265" s="18"/>
      <c r="C265" s="18"/>
      <c r="D265" s="42"/>
      <c r="E265" s="43" t="s">
        <v>292</v>
      </c>
      <c r="F265" s="18" t="s">
        <v>291</v>
      </c>
      <c r="G265" s="18"/>
      <c r="H265" s="18"/>
      <c r="I265" s="18"/>
      <c r="J265" s="18"/>
      <c r="K265" s="18"/>
      <c r="L265" s="18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63"/>
    </row>
    <row r="266" spans="1:25" x14ac:dyDescent="0.15">
      <c r="A266" s="16"/>
      <c r="B266" s="18"/>
      <c r="C266" s="18"/>
      <c r="D266" s="42"/>
      <c r="E266" s="43" t="s">
        <v>296</v>
      </c>
      <c r="F266" s="18" t="s">
        <v>295</v>
      </c>
      <c r="G266" s="18"/>
      <c r="H266" s="18"/>
      <c r="I266" s="18"/>
      <c r="J266" s="18"/>
      <c r="K266" s="18"/>
      <c r="L266" s="18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63"/>
    </row>
    <row r="267" spans="1:25" s="6" customFormat="1" ht="31.5" x14ac:dyDescent="0.15">
      <c r="A267" s="9"/>
      <c r="B267" s="10"/>
      <c r="C267" s="10"/>
      <c r="D267" s="35"/>
      <c r="E267" s="44" t="s">
        <v>372</v>
      </c>
      <c r="F267" s="47"/>
      <c r="G267" s="47"/>
      <c r="H267" s="47"/>
      <c r="I267" s="47"/>
      <c r="J267" s="47"/>
      <c r="K267" s="47"/>
      <c r="L267" s="47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62"/>
    </row>
    <row r="268" spans="1:25" x14ac:dyDescent="0.15">
      <c r="A268" s="16"/>
      <c r="B268" s="18"/>
      <c r="C268" s="18"/>
      <c r="D268" s="42"/>
      <c r="E268" s="43" t="s">
        <v>223</v>
      </c>
      <c r="F268" s="18" t="s">
        <v>222</v>
      </c>
      <c r="G268" s="18"/>
      <c r="H268" s="18"/>
      <c r="I268" s="18"/>
      <c r="J268" s="18"/>
      <c r="K268" s="18"/>
      <c r="L268" s="18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63"/>
    </row>
    <row r="269" spans="1:25" s="6" customFormat="1" ht="52.5" x14ac:dyDescent="0.15">
      <c r="A269" s="9"/>
      <c r="B269" s="10"/>
      <c r="C269" s="10"/>
      <c r="D269" s="35"/>
      <c r="E269" s="44" t="s">
        <v>373</v>
      </c>
      <c r="F269" s="47"/>
      <c r="G269" s="47"/>
      <c r="H269" s="47"/>
      <c r="I269" s="47"/>
      <c r="J269" s="47"/>
      <c r="K269" s="47"/>
      <c r="L269" s="47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62"/>
    </row>
    <row r="270" spans="1:25" x14ac:dyDescent="0.15">
      <c r="A270" s="16"/>
      <c r="B270" s="18"/>
      <c r="C270" s="18"/>
      <c r="D270" s="42"/>
      <c r="E270" s="43" t="s">
        <v>287</v>
      </c>
      <c r="F270" s="18" t="s">
        <v>288</v>
      </c>
      <c r="G270" s="18"/>
      <c r="H270" s="18"/>
      <c r="I270" s="18"/>
      <c r="J270" s="18"/>
      <c r="K270" s="18"/>
      <c r="L270" s="18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63"/>
    </row>
    <row r="271" spans="1:25" s="6" customFormat="1" ht="42" x14ac:dyDescent="0.15">
      <c r="A271" s="9"/>
      <c r="B271" s="10"/>
      <c r="C271" s="10"/>
      <c r="D271" s="35"/>
      <c r="E271" s="44" t="s">
        <v>374</v>
      </c>
      <c r="F271" s="47"/>
      <c r="G271" s="47"/>
      <c r="H271" s="47"/>
      <c r="I271" s="47"/>
      <c r="J271" s="47"/>
      <c r="K271" s="47"/>
      <c r="L271" s="47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62"/>
    </row>
    <row r="272" spans="1:25" x14ac:dyDescent="0.15">
      <c r="A272" s="16"/>
      <c r="B272" s="18"/>
      <c r="C272" s="18"/>
      <c r="D272" s="42"/>
      <c r="E272" s="43" t="s">
        <v>287</v>
      </c>
      <c r="F272" s="18" t="s">
        <v>288</v>
      </c>
      <c r="G272" s="18"/>
      <c r="H272" s="18"/>
      <c r="I272" s="18"/>
      <c r="J272" s="18"/>
      <c r="K272" s="18"/>
      <c r="L272" s="18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63"/>
    </row>
    <row r="273" spans="1:25" s="6" customFormat="1" ht="52.5" x14ac:dyDescent="0.15">
      <c r="A273" s="9"/>
      <c r="B273" s="10"/>
      <c r="C273" s="10"/>
      <c r="D273" s="35"/>
      <c r="E273" s="44" t="s">
        <v>375</v>
      </c>
      <c r="F273" s="47"/>
      <c r="G273" s="47"/>
      <c r="H273" s="47"/>
      <c r="I273" s="47"/>
      <c r="J273" s="47"/>
      <c r="K273" s="47"/>
      <c r="L273" s="47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62"/>
    </row>
    <row r="274" spans="1:25" x14ac:dyDescent="0.15">
      <c r="A274" s="16"/>
      <c r="B274" s="18"/>
      <c r="C274" s="18"/>
      <c r="D274" s="42"/>
      <c r="E274" s="43" t="s">
        <v>287</v>
      </c>
      <c r="F274" s="18" t="s">
        <v>288</v>
      </c>
      <c r="G274" s="18"/>
      <c r="H274" s="18"/>
      <c r="I274" s="18"/>
      <c r="J274" s="18"/>
      <c r="K274" s="18"/>
      <c r="L274" s="18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63"/>
    </row>
    <row r="275" spans="1:25" s="6" customFormat="1" ht="52.5" x14ac:dyDescent="0.15">
      <c r="A275" s="9"/>
      <c r="B275" s="10"/>
      <c r="C275" s="10"/>
      <c r="D275" s="35"/>
      <c r="E275" s="44" t="s">
        <v>376</v>
      </c>
      <c r="F275" s="47"/>
      <c r="G275" s="47"/>
      <c r="H275" s="47"/>
      <c r="I275" s="47"/>
      <c r="J275" s="47"/>
      <c r="K275" s="47"/>
      <c r="L275" s="47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62"/>
    </row>
    <row r="276" spans="1:25" x14ac:dyDescent="0.15">
      <c r="A276" s="16"/>
      <c r="B276" s="18"/>
      <c r="C276" s="18"/>
      <c r="D276" s="42"/>
      <c r="E276" s="43" t="s">
        <v>287</v>
      </c>
      <c r="F276" s="18" t="s">
        <v>288</v>
      </c>
      <c r="G276" s="18"/>
      <c r="H276" s="18"/>
      <c r="I276" s="18"/>
      <c r="J276" s="18"/>
      <c r="K276" s="18"/>
      <c r="L276" s="18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63"/>
    </row>
    <row r="277" spans="1:25" s="6" customFormat="1" ht="52.5" x14ac:dyDescent="0.15">
      <c r="A277" s="9"/>
      <c r="B277" s="10"/>
      <c r="C277" s="10"/>
      <c r="D277" s="35"/>
      <c r="E277" s="44" t="s">
        <v>377</v>
      </c>
      <c r="F277" s="47"/>
      <c r="G277" s="47"/>
      <c r="H277" s="47"/>
      <c r="I277" s="47"/>
      <c r="J277" s="47"/>
      <c r="K277" s="47"/>
      <c r="L277" s="47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62"/>
    </row>
    <row r="278" spans="1:25" x14ac:dyDescent="0.15">
      <c r="A278" s="16"/>
      <c r="B278" s="18"/>
      <c r="C278" s="18"/>
      <c r="D278" s="42"/>
      <c r="E278" s="43" t="s">
        <v>287</v>
      </c>
      <c r="F278" s="18" t="s">
        <v>288</v>
      </c>
      <c r="G278" s="18"/>
      <c r="H278" s="18"/>
      <c r="I278" s="18"/>
      <c r="J278" s="18"/>
      <c r="K278" s="18"/>
      <c r="L278" s="18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63"/>
    </row>
    <row r="279" spans="1:25" s="6" customFormat="1" ht="31.5" x14ac:dyDescent="0.15">
      <c r="A279" s="9"/>
      <c r="B279" s="10"/>
      <c r="C279" s="10"/>
      <c r="D279" s="35"/>
      <c r="E279" s="44" t="s">
        <v>378</v>
      </c>
      <c r="F279" s="47"/>
      <c r="G279" s="47"/>
      <c r="H279" s="47"/>
      <c r="I279" s="47"/>
      <c r="J279" s="47"/>
      <c r="K279" s="47"/>
      <c r="L279" s="47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62"/>
    </row>
    <row r="280" spans="1:25" x14ac:dyDescent="0.15">
      <c r="A280" s="16"/>
      <c r="B280" s="18"/>
      <c r="C280" s="18"/>
      <c r="D280" s="42"/>
      <c r="E280" s="43" t="s">
        <v>217</v>
      </c>
      <c r="F280" s="18" t="s">
        <v>216</v>
      </c>
      <c r="G280" s="18"/>
      <c r="H280" s="18"/>
      <c r="I280" s="18"/>
      <c r="J280" s="18"/>
      <c r="K280" s="18"/>
      <c r="L280" s="18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63"/>
    </row>
    <row r="281" spans="1:25" ht="21" x14ac:dyDescent="0.15">
      <c r="A281" s="16"/>
      <c r="B281" s="18"/>
      <c r="C281" s="18"/>
      <c r="D281" s="42"/>
      <c r="E281" s="43" t="s">
        <v>219</v>
      </c>
      <c r="F281" s="18" t="s">
        <v>218</v>
      </c>
      <c r="G281" s="18"/>
      <c r="H281" s="18"/>
      <c r="I281" s="18"/>
      <c r="J281" s="18"/>
      <c r="K281" s="18"/>
      <c r="L281" s="18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63"/>
    </row>
    <row r="282" spans="1:25" x14ac:dyDescent="0.15">
      <c r="A282" s="16"/>
      <c r="B282" s="18"/>
      <c r="C282" s="18"/>
      <c r="D282" s="42"/>
      <c r="E282" s="43" t="s">
        <v>221</v>
      </c>
      <c r="F282" s="18" t="s">
        <v>220</v>
      </c>
      <c r="G282" s="18"/>
      <c r="H282" s="18"/>
      <c r="I282" s="18"/>
      <c r="J282" s="18"/>
      <c r="K282" s="18"/>
      <c r="L282" s="18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63"/>
    </row>
    <row r="283" spans="1:25" x14ac:dyDescent="0.15">
      <c r="A283" s="16"/>
      <c r="B283" s="18"/>
      <c r="C283" s="18"/>
      <c r="D283" s="42"/>
      <c r="E283" s="43" t="s">
        <v>223</v>
      </c>
      <c r="F283" s="18" t="s">
        <v>222</v>
      </c>
      <c r="G283" s="18"/>
      <c r="H283" s="18"/>
      <c r="I283" s="18"/>
      <c r="J283" s="18"/>
      <c r="K283" s="18"/>
      <c r="L283" s="18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63"/>
    </row>
    <row r="284" spans="1:25" x14ac:dyDescent="0.15">
      <c r="A284" s="16"/>
      <c r="B284" s="18"/>
      <c r="C284" s="18"/>
      <c r="D284" s="42"/>
      <c r="E284" s="43" t="s">
        <v>225</v>
      </c>
      <c r="F284" s="18" t="s">
        <v>224</v>
      </c>
      <c r="G284" s="18"/>
      <c r="H284" s="18"/>
      <c r="I284" s="18"/>
      <c r="J284" s="18"/>
      <c r="K284" s="18"/>
      <c r="L284" s="18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63"/>
    </row>
    <row r="285" spans="1:25" x14ac:dyDescent="0.15">
      <c r="A285" s="16"/>
      <c r="B285" s="18"/>
      <c r="C285" s="18"/>
      <c r="D285" s="42"/>
      <c r="E285" s="43" t="s">
        <v>227</v>
      </c>
      <c r="F285" s="18" t="s">
        <v>226</v>
      </c>
      <c r="G285" s="18"/>
      <c r="H285" s="18"/>
      <c r="I285" s="18"/>
      <c r="J285" s="18"/>
      <c r="K285" s="18"/>
      <c r="L285" s="18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63"/>
    </row>
    <row r="286" spans="1:25" x14ac:dyDescent="0.15">
      <c r="A286" s="16"/>
      <c r="B286" s="18"/>
      <c r="C286" s="18"/>
      <c r="D286" s="42"/>
      <c r="E286" s="43" t="s">
        <v>237</v>
      </c>
      <c r="F286" s="18" t="s">
        <v>236</v>
      </c>
      <c r="G286" s="18"/>
      <c r="H286" s="18"/>
      <c r="I286" s="18"/>
      <c r="J286" s="18"/>
      <c r="K286" s="18"/>
      <c r="L286" s="18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63"/>
    </row>
    <row r="287" spans="1:25" x14ac:dyDescent="0.15">
      <c r="A287" s="16"/>
      <c r="B287" s="18"/>
      <c r="C287" s="18"/>
      <c r="D287" s="42"/>
      <c r="E287" s="43" t="s">
        <v>246</v>
      </c>
      <c r="F287" s="18" t="s">
        <v>247</v>
      </c>
      <c r="G287" s="18"/>
      <c r="H287" s="18"/>
      <c r="I287" s="18"/>
      <c r="J287" s="18"/>
      <c r="K287" s="18"/>
      <c r="L287" s="18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63"/>
    </row>
    <row r="288" spans="1:25" x14ac:dyDescent="0.15">
      <c r="A288" s="16"/>
      <c r="B288" s="18"/>
      <c r="C288" s="18"/>
      <c r="D288" s="42"/>
      <c r="E288" s="43" t="s">
        <v>249</v>
      </c>
      <c r="F288" s="18" t="s">
        <v>248</v>
      </c>
      <c r="G288" s="18"/>
      <c r="H288" s="18"/>
      <c r="I288" s="18"/>
      <c r="J288" s="18"/>
      <c r="K288" s="18"/>
      <c r="L288" s="18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63"/>
    </row>
    <row r="289" spans="1:25" ht="21" x14ac:dyDescent="0.15">
      <c r="A289" s="16"/>
      <c r="B289" s="18"/>
      <c r="C289" s="18"/>
      <c r="D289" s="42"/>
      <c r="E289" s="43" t="s">
        <v>253</v>
      </c>
      <c r="F289" s="18" t="s">
        <v>252</v>
      </c>
      <c r="G289" s="18"/>
      <c r="H289" s="18"/>
      <c r="I289" s="18"/>
      <c r="J289" s="18"/>
      <c r="K289" s="18"/>
      <c r="L289" s="18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63"/>
    </row>
    <row r="290" spans="1:25" x14ac:dyDescent="0.15">
      <c r="A290" s="16"/>
      <c r="B290" s="18"/>
      <c r="C290" s="18"/>
      <c r="D290" s="42"/>
      <c r="E290" s="43" t="s">
        <v>255</v>
      </c>
      <c r="F290" s="18" t="s">
        <v>254</v>
      </c>
      <c r="G290" s="18"/>
      <c r="H290" s="18"/>
      <c r="I290" s="18"/>
      <c r="J290" s="18"/>
      <c r="K290" s="18"/>
      <c r="L290" s="18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63"/>
    </row>
    <row r="291" spans="1:25" x14ac:dyDescent="0.15">
      <c r="A291" s="16"/>
      <c r="B291" s="18"/>
      <c r="C291" s="18"/>
      <c r="D291" s="42"/>
      <c r="E291" s="43" t="s">
        <v>257</v>
      </c>
      <c r="F291" s="18" t="s">
        <v>256</v>
      </c>
      <c r="G291" s="18"/>
      <c r="H291" s="18"/>
      <c r="I291" s="18"/>
      <c r="J291" s="18"/>
      <c r="K291" s="18"/>
      <c r="L291" s="18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63"/>
    </row>
    <row r="292" spans="1:25" x14ac:dyDescent="0.15">
      <c r="A292" s="16"/>
      <c r="B292" s="18"/>
      <c r="C292" s="18"/>
      <c r="D292" s="42"/>
      <c r="E292" s="43" t="s">
        <v>259</v>
      </c>
      <c r="F292" s="18" t="s">
        <v>258</v>
      </c>
      <c r="G292" s="18"/>
      <c r="H292" s="18"/>
      <c r="I292" s="18"/>
      <c r="J292" s="18"/>
      <c r="K292" s="18"/>
      <c r="L292" s="18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63"/>
    </row>
    <row r="293" spans="1:25" x14ac:dyDescent="0.15">
      <c r="A293" s="16"/>
      <c r="B293" s="18"/>
      <c r="C293" s="18"/>
      <c r="D293" s="42"/>
      <c r="E293" s="43" t="s">
        <v>260</v>
      </c>
      <c r="F293" s="18" t="s">
        <v>261</v>
      </c>
      <c r="G293" s="18"/>
      <c r="H293" s="18"/>
      <c r="I293" s="18"/>
      <c r="J293" s="18"/>
      <c r="K293" s="18"/>
      <c r="L293" s="18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63"/>
    </row>
    <row r="294" spans="1:25" x14ac:dyDescent="0.15">
      <c r="A294" s="16"/>
      <c r="B294" s="18"/>
      <c r="C294" s="18"/>
      <c r="D294" s="42"/>
      <c r="E294" s="43" t="s">
        <v>285</v>
      </c>
      <c r="F294" s="18" t="s">
        <v>286</v>
      </c>
      <c r="G294" s="18"/>
      <c r="H294" s="18"/>
      <c r="I294" s="18"/>
      <c r="J294" s="18"/>
      <c r="K294" s="18"/>
      <c r="L294" s="18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63"/>
    </row>
    <row r="295" spans="1:25" x14ac:dyDescent="0.15">
      <c r="A295" s="16"/>
      <c r="B295" s="18"/>
      <c r="C295" s="18"/>
      <c r="D295" s="42"/>
      <c r="E295" s="43" t="s">
        <v>287</v>
      </c>
      <c r="F295" s="18" t="s">
        <v>288</v>
      </c>
      <c r="G295" s="18"/>
      <c r="H295" s="18"/>
      <c r="I295" s="18"/>
      <c r="J295" s="18"/>
      <c r="K295" s="18"/>
      <c r="L295" s="18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63"/>
    </row>
    <row r="296" spans="1:25" x14ac:dyDescent="0.15">
      <c r="A296" s="16"/>
      <c r="B296" s="18"/>
      <c r="C296" s="18"/>
      <c r="D296" s="42"/>
      <c r="E296" s="43" t="s">
        <v>298</v>
      </c>
      <c r="F296" s="18" t="s">
        <v>297</v>
      </c>
      <c r="G296" s="18"/>
      <c r="H296" s="18"/>
      <c r="I296" s="18"/>
      <c r="J296" s="18"/>
      <c r="K296" s="18"/>
      <c r="L296" s="18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63"/>
    </row>
    <row r="297" spans="1:25" x14ac:dyDescent="0.15">
      <c r="A297" s="16"/>
      <c r="B297" s="18"/>
      <c r="C297" s="18"/>
      <c r="D297" s="42"/>
      <c r="E297" s="43" t="s">
        <v>299</v>
      </c>
      <c r="F297" s="18" t="s">
        <v>300</v>
      </c>
      <c r="G297" s="18"/>
      <c r="H297" s="18"/>
      <c r="I297" s="18"/>
      <c r="J297" s="18"/>
      <c r="K297" s="18"/>
      <c r="L297" s="18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63"/>
    </row>
    <row r="298" spans="1:25" s="6" customFormat="1" ht="42" x14ac:dyDescent="0.15">
      <c r="A298" s="9"/>
      <c r="B298" s="10"/>
      <c r="C298" s="10"/>
      <c r="D298" s="35"/>
      <c r="E298" s="44" t="s">
        <v>379</v>
      </c>
      <c r="F298" s="47"/>
      <c r="G298" s="47"/>
      <c r="H298" s="47"/>
      <c r="I298" s="47"/>
      <c r="J298" s="47"/>
      <c r="K298" s="47"/>
      <c r="L298" s="47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62"/>
    </row>
    <row r="299" spans="1:25" ht="21" x14ac:dyDescent="0.15">
      <c r="A299" s="16"/>
      <c r="B299" s="18"/>
      <c r="C299" s="18"/>
      <c r="D299" s="42"/>
      <c r="E299" s="43" t="s">
        <v>265</v>
      </c>
      <c r="F299" s="18" t="s">
        <v>266</v>
      </c>
      <c r="G299" s="18"/>
      <c r="H299" s="18"/>
      <c r="I299" s="18"/>
      <c r="J299" s="18"/>
      <c r="K299" s="18"/>
      <c r="L299" s="18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63"/>
    </row>
    <row r="300" spans="1:25" s="6" customFormat="1" x14ac:dyDescent="0.15">
      <c r="A300" s="9" t="s">
        <v>106</v>
      </c>
      <c r="B300" s="10" t="s">
        <v>101</v>
      </c>
      <c r="C300" s="10" t="s">
        <v>64</v>
      </c>
      <c r="D300" s="35" t="s">
        <v>38</v>
      </c>
      <c r="E300" s="44" t="s">
        <v>107</v>
      </c>
      <c r="F300" s="47"/>
      <c r="G300" s="47"/>
      <c r="H300" s="47"/>
      <c r="I300" s="47"/>
      <c r="J300" s="47"/>
      <c r="K300" s="47"/>
      <c r="L300" s="47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62"/>
    </row>
    <row r="301" spans="1:25" x14ac:dyDescent="0.15">
      <c r="A301" s="16"/>
      <c r="B301" s="18"/>
      <c r="C301" s="18"/>
      <c r="D301" s="42"/>
      <c r="E301" s="43" t="s">
        <v>43</v>
      </c>
      <c r="F301" s="42"/>
      <c r="G301" s="42"/>
      <c r="H301" s="42"/>
      <c r="I301" s="42"/>
      <c r="J301" s="42"/>
      <c r="K301" s="42"/>
      <c r="L301" s="42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63"/>
    </row>
    <row r="302" spans="1:25" x14ac:dyDescent="0.15">
      <c r="A302" s="16" t="s">
        <v>108</v>
      </c>
      <c r="B302" s="18" t="s">
        <v>101</v>
      </c>
      <c r="C302" s="18" t="s">
        <v>64</v>
      </c>
      <c r="D302" s="18" t="s">
        <v>41</v>
      </c>
      <c r="E302" s="43" t="s">
        <v>107</v>
      </c>
      <c r="F302" s="42"/>
      <c r="G302" s="42"/>
      <c r="H302" s="42"/>
      <c r="I302" s="42"/>
      <c r="J302" s="42"/>
      <c r="K302" s="42"/>
      <c r="L302" s="42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63"/>
    </row>
    <row r="303" spans="1:25" x14ac:dyDescent="0.15">
      <c r="A303" s="16"/>
      <c r="B303" s="18"/>
      <c r="C303" s="18"/>
      <c r="D303" s="42"/>
      <c r="E303" s="43" t="s">
        <v>5</v>
      </c>
      <c r="F303" s="42"/>
      <c r="G303" s="42"/>
      <c r="H303" s="42"/>
      <c r="I303" s="42"/>
      <c r="J303" s="42"/>
      <c r="K303" s="42"/>
      <c r="L303" s="42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63"/>
    </row>
    <row r="304" spans="1:25" s="6" customFormat="1" ht="21" x14ac:dyDescent="0.15">
      <c r="A304" s="9"/>
      <c r="B304" s="10"/>
      <c r="C304" s="10"/>
      <c r="D304" s="35"/>
      <c r="E304" s="44" t="s">
        <v>380</v>
      </c>
      <c r="F304" s="47"/>
      <c r="G304" s="47"/>
      <c r="H304" s="47"/>
      <c r="I304" s="47"/>
      <c r="J304" s="47"/>
      <c r="K304" s="47"/>
      <c r="L304" s="47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62"/>
    </row>
    <row r="305" spans="1:25" x14ac:dyDescent="0.15">
      <c r="A305" s="16"/>
      <c r="B305" s="18"/>
      <c r="C305" s="18"/>
      <c r="D305" s="42"/>
      <c r="E305" s="43" t="s">
        <v>292</v>
      </c>
      <c r="F305" s="18" t="s">
        <v>291</v>
      </c>
      <c r="G305" s="18"/>
      <c r="H305" s="18"/>
      <c r="I305" s="18"/>
      <c r="J305" s="18"/>
      <c r="K305" s="18"/>
      <c r="L305" s="18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63"/>
    </row>
    <row r="306" spans="1:25" x14ac:dyDescent="0.15">
      <c r="A306" s="16"/>
      <c r="B306" s="18"/>
      <c r="C306" s="18"/>
      <c r="D306" s="42"/>
      <c r="E306" s="43" t="s">
        <v>294</v>
      </c>
      <c r="F306" s="18" t="s">
        <v>293</v>
      </c>
      <c r="G306" s="18"/>
      <c r="H306" s="18"/>
      <c r="I306" s="18"/>
      <c r="J306" s="18"/>
      <c r="K306" s="18"/>
      <c r="L306" s="18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63"/>
    </row>
    <row r="307" spans="1:25" s="6" customFormat="1" x14ac:dyDescent="0.15">
      <c r="A307" s="9" t="s">
        <v>109</v>
      </c>
      <c r="B307" s="10" t="s">
        <v>101</v>
      </c>
      <c r="C307" s="10" t="s">
        <v>47</v>
      </c>
      <c r="D307" s="35" t="s">
        <v>38</v>
      </c>
      <c r="E307" s="44" t="s">
        <v>110</v>
      </c>
      <c r="F307" s="47"/>
      <c r="G307" s="47"/>
      <c r="H307" s="47"/>
      <c r="I307" s="47"/>
      <c r="J307" s="47"/>
      <c r="K307" s="47"/>
      <c r="L307" s="47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62"/>
    </row>
    <row r="308" spans="1:25" x14ac:dyDescent="0.15">
      <c r="A308" s="16"/>
      <c r="B308" s="18"/>
      <c r="C308" s="18"/>
      <c r="D308" s="42"/>
      <c r="E308" s="43" t="s">
        <v>43</v>
      </c>
      <c r="F308" s="42"/>
      <c r="G308" s="42"/>
      <c r="H308" s="42"/>
      <c r="I308" s="42"/>
      <c r="J308" s="42"/>
      <c r="K308" s="42"/>
      <c r="L308" s="42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63"/>
    </row>
    <row r="309" spans="1:25" x14ac:dyDescent="0.15">
      <c r="A309" s="16" t="s">
        <v>111</v>
      </c>
      <c r="B309" s="18" t="s">
        <v>101</v>
      </c>
      <c r="C309" s="18" t="s">
        <v>47</v>
      </c>
      <c r="D309" s="18" t="s">
        <v>41</v>
      </c>
      <c r="E309" s="43" t="s">
        <v>112</v>
      </c>
      <c r="F309" s="42"/>
      <c r="G309" s="42"/>
      <c r="H309" s="42"/>
      <c r="I309" s="42"/>
      <c r="J309" s="42"/>
      <c r="K309" s="42"/>
      <c r="L309" s="42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63"/>
    </row>
    <row r="310" spans="1:25" x14ac:dyDescent="0.15">
      <c r="A310" s="16"/>
      <c r="B310" s="18"/>
      <c r="C310" s="18"/>
      <c r="D310" s="42"/>
      <c r="E310" s="43" t="s">
        <v>5</v>
      </c>
      <c r="F310" s="42"/>
      <c r="G310" s="42"/>
      <c r="H310" s="42"/>
      <c r="I310" s="42"/>
      <c r="J310" s="42"/>
      <c r="K310" s="42"/>
      <c r="L310" s="42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63"/>
    </row>
    <row r="311" spans="1:25" s="6" customFormat="1" x14ac:dyDescent="0.15">
      <c r="A311" s="9"/>
      <c r="B311" s="10"/>
      <c r="C311" s="10"/>
      <c r="D311" s="35"/>
      <c r="E311" s="44" t="s">
        <v>381</v>
      </c>
      <c r="F311" s="47"/>
      <c r="G311" s="47"/>
      <c r="H311" s="47"/>
      <c r="I311" s="47"/>
      <c r="J311" s="47"/>
      <c r="K311" s="47"/>
      <c r="L311" s="47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62"/>
    </row>
    <row r="312" spans="1:25" x14ac:dyDescent="0.15">
      <c r="A312" s="16"/>
      <c r="B312" s="18"/>
      <c r="C312" s="18"/>
      <c r="D312" s="42"/>
      <c r="E312" s="43" t="s">
        <v>223</v>
      </c>
      <c r="F312" s="18" t="s">
        <v>222</v>
      </c>
      <c r="G312" s="18"/>
      <c r="H312" s="18"/>
      <c r="I312" s="18"/>
      <c r="J312" s="18"/>
      <c r="K312" s="18"/>
      <c r="L312" s="18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63"/>
    </row>
    <row r="313" spans="1:25" s="6" customFormat="1" ht="21" x14ac:dyDescent="0.15">
      <c r="A313" s="9" t="s">
        <v>113</v>
      </c>
      <c r="B313" s="10" t="s">
        <v>101</v>
      </c>
      <c r="C313" s="10" t="s">
        <v>57</v>
      </c>
      <c r="D313" s="35" t="s">
        <v>38</v>
      </c>
      <c r="E313" s="44" t="s">
        <v>114</v>
      </c>
      <c r="F313" s="47"/>
      <c r="G313" s="47"/>
      <c r="H313" s="47"/>
      <c r="I313" s="47"/>
      <c r="J313" s="47"/>
      <c r="K313" s="47"/>
      <c r="L313" s="47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62"/>
    </row>
    <row r="314" spans="1:25" x14ac:dyDescent="0.15">
      <c r="A314" s="16"/>
      <c r="B314" s="18"/>
      <c r="C314" s="18"/>
      <c r="D314" s="42"/>
      <c r="E314" s="43" t="s">
        <v>43</v>
      </c>
      <c r="F314" s="42"/>
      <c r="G314" s="42"/>
      <c r="H314" s="42"/>
      <c r="I314" s="42"/>
      <c r="J314" s="42"/>
      <c r="K314" s="42"/>
      <c r="L314" s="42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63"/>
    </row>
    <row r="315" spans="1:25" ht="21" x14ac:dyDescent="0.15">
      <c r="A315" s="16" t="s">
        <v>115</v>
      </c>
      <c r="B315" s="18" t="s">
        <v>101</v>
      </c>
      <c r="C315" s="18" t="s">
        <v>57</v>
      </c>
      <c r="D315" s="18" t="s">
        <v>41</v>
      </c>
      <c r="E315" s="43" t="s">
        <v>114</v>
      </c>
      <c r="F315" s="42"/>
      <c r="G315" s="42"/>
      <c r="H315" s="42"/>
      <c r="I315" s="42"/>
      <c r="J315" s="42"/>
      <c r="K315" s="42"/>
      <c r="L315" s="42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63"/>
    </row>
    <row r="316" spans="1:25" x14ac:dyDescent="0.15">
      <c r="A316" s="16"/>
      <c r="B316" s="18"/>
      <c r="C316" s="18"/>
      <c r="D316" s="42"/>
      <c r="E316" s="43" t="s">
        <v>5</v>
      </c>
      <c r="F316" s="42"/>
      <c r="G316" s="42"/>
      <c r="H316" s="42"/>
      <c r="I316" s="42"/>
      <c r="J316" s="42"/>
      <c r="K316" s="42"/>
      <c r="L316" s="42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63"/>
    </row>
    <row r="317" spans="1:25" s="6" customFormat="1" x14ac:dyDescent="0.15">
      <c r="A317" s="9"/>
      <c r="B317" s="10"/>
      <c r="C317" s="10"/>
      <c r="D317" s="35"/>
      <c r="E317" s="44" t="s">
        <v>382</v>
      </c>
      <c r="F317" s="47"/>
      <c r="G317" s="47"/>
      <c r="H317" s="47"/>
      <c r="I317" s="47"/>
      <c r="J317" s="47"/>
      <c r="K317" s="47"/>
      <c r="L317" s="47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62"/>
    </row>
    <row r="318" spans="1:25" ht="21" x14ac:dyDescent="0.15">
      <c r="A318" s="16"/>
      <c r="B318" s="18"/>
      <c r="C318" s="18"/>
      <c r="D318" s="42"/>
      <c r="E318" s="43" t="s">
        <v>265</v>
      </c>
      <c r="F318" s="18" t="s">
        <v>266</v>
      </c>
      <c r="G318" s="18"/>
      <c r="H318" s="18"/>
      <c r="I318" s="18"/>
      <c r="J318" s="18"/>
      <c r="K318" s="18"/>
      <c r="L318" s="18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63"/>
    </row>
    <row r="319" spans="1:25" x14ac:dyDescent="0.15">
      <c r="A319" s="16"/>
      <c r="B319" s="18"/>
      <c r="C319" s="18"/>
      <c r="D319" s="42"/>
      <c r="E319" s="43" t="s">
        <v>296</v>
      </c>
      <c r="F319" s="18" t="s">
        <v>295</v>
      </c>
      <c r="G319" s="18"/>
      <c r="H319" s="18"/>
      <c r="I319" s="18"/>
      <c r="J319" s="18"/>
      <c r="K319" s="18"/>
      <c r="L319" s="18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63"/>
    </row>
    <row r="320" spans="1:25" s="6" customFormat="1" ht="21" x14ac:dyDescent="0.15">
      <c r="A320" s="9"/>
      <c r="B320" s="10"/>
      <c r="C320" s="10"/>
      <c r="D320" s="35"/>
      <c r="E320" s="44" t="s">
        <v>383</v>
      </c>
      <c r="F320" s="47"/>
      <c r="G320" s="47"/>
      <c r="H320" s="47"/>
      <c r="I320" s="47"/>
      <c r="J320" s="47"/>
      <c r="K320" s="47"/>
      <c r="L320" s="47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62"/>
    </row>
    <row r="321" spans="1:25" x14ac:dyDescent="0.15">
      <c r="A321" s="16"/>
      <c r="B321" s="18"/>
      <c r="C321" s="18"/>
      <c r="D321" s="42"/>
      <c r="E321" s="43" t="s">
        <v>223</v>
      </c>
      <c r="F321" s="18" t="s">
        <v>222</v>
      </c>
      <c r="G321" s="18"/>
      <c r="H321" s="18"/>
      <c r="I321" s="18"/>
      <c r="J321" s="18"/>
      <c r="K321" s="18"/>
      <c r="L321" s="18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63"/>
    </row>
    <row r="322" spans="1:25" s="6" customFormat="1" ht="21" x14ac:dyDescent="0.15">
      <c r="A322" s="9"/>
      <c r="B322" s="10"/>
      <c r="C322" s="10"/>
      <c r="D322" s="35"/>
      <c r="E322" s="44" t="s">
        <v>384</v>
      </c>
      <c r="F322" s="47"/>
      <c r="G322" s="47"/>
      <c r="H322" s="47"/>
      <c r="I322" s="47"/>
      <c r="J322" s="47"/>
      <c r="K322" s="47"/>
      <c r="L322" s="47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62"/>
    </row>
    <row r="323" spans="1:25" x14ac:dyDescent="0.15">
      <c r="A323" s="16"/>
      <c r="B323" s="18"/>
      <c r="C323" s="18"/>
      <c r="D323" s="42"/>
      <c r="E323" s="43" t="s">
        <v>223</v>
      </c>
      <c r="F323" s="18" t="s">
        <v>222</v>
      </c>
      <c r="G323" s="18"/>
      <c r="H323" s="18"/>
      <c r="I323" s="18"/>
      <c r="J323" s="18"/>
      <c r="K323" s="18"/>
      <c r="L323" s="18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63"/>
    </row>
    <row r="324" spans="1:25" x14ac:dyDescent="0.15">
      <c r="A324" s="16"/>
      <c r="B324" s="18"/>
      <c r="C324" s="18"/>
      <c r="D324" s="42"/>
      <c r="E324" s="43" t="s">
        <v>292</v>
      </c>
      <c r="F324" s="18" t="s">
        <v>291</v>
      </c>
      <c r="G324" s="18"/>
      <c r="H324" s="18"/>
      <c r="I324" s="18"/>
      <c r="J324" s="18"/>
      <c r="K324" s="18"/>
      <c r="L324" s="18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63"/>
    </row>
    <row r="325" spans="1:25" s="6" customFormat="1" x14ac:dyDescent="0.15">
      <c r="A325" s="9"/>
      <c r="B325" s="10"/>
      <c r="C325" s="10"/>
      <c r="D325" s="35"/>
      <c r="E325" s="44" t="s">
        <v>385</v>
      </c>
      <c r="F325" s="47"/>
      <c r="G325" s="47"/>
      <c r="H325" s="47"/>
      <c r="I325" s="47"/>
      <c r="J325" s="47"/>
      <c r="K325" s="47"/>
      <c r="L325" s="47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62"/>
    </row>
    <row r="326" spans="1:25" ht="21" x14ac:dyDescent="0.15">
      <c r="A326" s="16"/>
      <c r="B326" s="18"/>
      <c r="C326" s="18"/>
      <c r="D326" s="42"/>
      <c r="E326" s="43" t="s">
        <v>265</v>
      </c>
      <c r="F326" s="18" t="s">
        <v>266</v>
      </c>
      <c r="G326" s="18"/>
      <c r="H326" s="18"/>
      <c r="I326" s="18"/>
      <c r="J326" s="18"/>
      <c r="K326" s="18"/>
      <c r="L326" s="18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63"/>
    </row>
    <row r="327" spans="1:25" s="6" customFormat="1" ht="52.5" x14ac:dyDescent="0.15">
      <c r="A327" s="9"/>
      <c r="B327" s="10"/>
      <c r="C327" s="10"/>
      <c r="D327" s="35"/>
      <c r="E327" s="44" t="s">
        <v>386</v>
      </c>
      <c r="F327" s="47"/>
      <c r="G327" s="47"/>
      <c r="H327" s="47"/>
      <c r="I327" s="47"/>
      <c r="J327" s="47"/>
      <c r="K327" s="47"/>
      <c r="L327" s="47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62"/>
    </row>
    <row r="328" spans="1:25" x14ac:dyDescent="0.15">
      <c r="A328" s="16"/>
      <c r="B328" s="18"/>
      <c r="C328" s="18"/>
      <c r="D328" s="42"/>
      <c r="E328" s="43" t="s">
        <v>287</v>
      </c>
      <c r="F328" s="18" t="s">
        <v>288</v>
      </c>
      <c r="G328" s="18"/>
      <c r="H328" s="18"/>
      <c r="I328" s="18"/>
      <c r="J328" s="18"/>
      <c r="K328" s="18"/>
      <c r="L328" s="18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63"/>
    </row>
    <row r="329" spans="1:25" s="6" customFormat="1" ht="63" x14ac:dyDescent="0.15">
      <c r="A329" s="9"/>
      <c r="B329" s="10"/>
      <c r="C329" s="10"/>
      <c r="D329" s="35"/>
      <c r="E329" s="44" t="s">
        <v>387</v>
      </c>
      <c r="F329" s="47"/>
      <c r="G329" s="47"/>
      <c r="H329" s="47"/>
      <c r="I329" s="47"/>
      <c r="J329" s="47"/>
      <c r="K329" s="47"/>
      <c r="L329" s="47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62"/>
    </row>
    <row r="330" spans="1:25" x14ac:dyDescent="0.15">
      <c r="A330" s="16"/>
      <c r="B330" s="18"/>
      <c r="C330" s="18"/>
      <c r="D330" s="42"/>
      <c r="E330" s="43" t="s">
        <v>287</v>
      </c>
      <c r="F330" s="18" t="s">
        <v>288</v>
      </c>
      <c r="G330" s="18"/>
      <c r="H330" s="18"/>
      <c r="I330" s="18"/>
      <c r="J330" s="18"/>
      <c r="K330" s="18"/>
      <c r="L330" s="18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63"/>
    </row>
    <row r="331" spans="1:25" s="6" customFormat="1" ht="21" x14ac:dyDescent="0.15">
      <c r="A331" s="9"/>
      <c r="B331" s="10"/>
      <c r="C331" s="10"/>
      <c r="D331" s="35"/>
      <c r="E331" s="44" t="s">
        <v>388</v>
      </c>
      <c r="F331" s="47"/>
      <c r="G331" s="47"/>
      <c r="H331" s="47"/>
      <c r="I331" s="47"/>
      <c r="J331" s="47"/>
      <c r="K331" s="47"/>
      <c r="L331" s="47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62"/>
    </row>
    <row r="332" spans="1:25" x14ac:dyDescent="0.15">
      <c r="A332" s="16"/>
      <c r="B332" s="18"/>
      <c r="C332" s="18"/>
      <c r="D332" s="42"/>
      <c r="E332" s="43" t="s">
        <v>292</v>
      </c>
      <c r="F332" s="18" t="s">
        <v>291</v>
      </c>
      <c r="G332" s="18"/>
      <c r="H332" s="18"/>
      <c r="I332" s="18"/>
      <c r="J332" s="18"/>
      <c r="K332" s="18"/>
      <c r="L332" s="18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63"/>
    </row>
    <row r="333" spans="1:25" x14ac:dyDescent="0.15">
      <c r="A333" s="16"/>
      <c r="B333" s="18"/>
      <c r="C333" s="18"/>
      <c r="D333" s="42"/>
      <c r="E333" s="43" t="s">
        <v>294</v>
      </c>
      <c r="F333" s="18" t="s">
        <v>293</v>
      </c>
      <c r="G333" s="18"/>
      <c r="H333" s="18"/>
      <c r="I333" s="18"/>
      <c r="J333" s="18"/>
      <c r="K333" s="18"/>
      <c r="L333" s="18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63"/>
    </row>
    <row r="334" spans="1:25" s="6" customFormat="1" ht="21" x14ac:dyDescent="0.15">
      <c r="A334" s="9" t="s">
        <v>116</v>
      </c>
      <c r="B334" s="10" t="s">
        <v>117</v>
      </c>
      <c r="C334" s="10" t="s">
        <v>38</v>
      </c>
      <c r="D334" s="35" t="s">
        <v>38</v>
      </c>
      <c r="E334" s="44" t="s">
        <v>118</v>
      </c>
      <c r="F334" s="47"/>
      <c r="G334" s="47"/>
      <c r="H334" s="47"/>
      <c r="I334" s="47"/>
      <c r="J334" s="47"/>
      <c r="K334" s="47"/>
      <c r="L334" s="47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62"/>
    </row>
    <row r="335" spans="1:25" x14ac:dyDescent="0.15">
      <c r="A335" s="16"/>
      <c r="B335" s="18"/>
      <c r="C335" s="18"/>
      <c r="D335" s="42"/>
      <c r="E335" s="43" t="s">
        <v>5</v>
      </c>
      <c r="F335" s="42"/>
      <c r="G335" s="42"/>
      <c r="H335" s="42"/>
      <c r="I335" s="42"/>
      <c r="J335" s="42"/>
      <c r="K335" s="42"/>
      <c r="L335" s="42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63"/>
    </row>
    <row r="336" spans="1:25" s="6" customFormat="1" x14ac:dyDescent="0.15">
      <c r="A336" s="9" t="s">
        <v>119</v>
      </c>
      <c r="B336" s="10" t="s">
        <v>117</v>
      </c>
      <c r="C336" s="10" t="s">
        <v>41</v>
      </c>
      <c r="D336" s="35" t="s">
        <v>38</v>
      </c>
      <c r="E336" s="44" t="s">
        <v>120</v>
      </c>
      <c r="F336" s="47"/>
      <c r="G336" s="47"/>
      <c r="H336" s="47"/>
      <c r="I336" s="47"/>
      <c r="J336" s="47"/>
      <c r="K336" s="47"/>
      <c r="L336" s="47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62"/>
    </row>
    <row r="337" spans="1:25" x14ac:dyDescent="0.15">
      <c r="A337" s="16"/>
      <c r="B337" s="18"/>
      <c r="C337" s="18"/>
      <c r="D337" s="42"/>
      <c r="E337" s="43" t="s">
        <v>43</v>
      </c>
      <c r="F337" s="42"/>
      <c r="G337" s="42"/>
      <c r="H337" s="42"/>
      <c r="I337" s="42"/>
      <c r="J337" s="42"/>
      <c r="K337" s="42"/>
      <c r="L337" s="42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63"/>
    </row>
    <row r="338" spans="1:25" x14ac:dyDescent="0.15">
      <c r="A338" s="16" t="s">
        <v>121</v>
      </c>
      <c r="B338" s="18" t="s">
        <v>117</v>
      </c>
      <c r="C338" s="18" t="s">
        <v>41</v>
      </c>
      <c r="D338" s="18" t="s">
        <v>41</v>
      </c>
      <c r="E338" s="43" t="s">
        <v>120</v>
      </c>
      <c r="F338" s="42"/>
      <c r="G338" s="42"/>
      <c r="H338" s="42"/>
      <c r="I338" s="42"/>
      <c r="J338" s="42"/>
      <c r="K338" s="42"/>
      <c r="L338" s="42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63"/>
    </row>
    <row r="339" spans="1:25" x14ac:dyDescent="0.15">
      <c r="A339" s="16"/>
      <c r="B339" s="18"/>
      <c r="C339" s="18"/>
      <c r="D339" s="42"/>
      <c r="E339" s="43" t="s">
        <v>5</v>
      </c>
      <c r="F339" s="42"/>
      <c r="G339" s="42"/>
      <c r="H339" s="42"/>
      <c r="I339" s="42"/>
      <c r="J339" s="42"/>
      <c r="K339" s="42"/>
      <c r="L339" s="42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63"/>
    </row>
    <row r="340" spans="1:25" ht="21" x14ac:dyDescent="0.15">
      <c r="A340" s="16"/>
      <c r="B340" s="18"/>
      <c r="C340" s="18"/>
      <c r="D340" s="42"/>
      <c r="E340" s="92" t="s">
        <v>468</v>
      </c>
      <c r="F340" s="18">
        <v>4251</v>
      </c>
      <c r="G340" s="42"/>
      <c r="H340" s="42"/>
      <c r="I340" s="42"/>
      <c r="J340" s="42"/>
      <c r="K340" s="42"/>
      <c r="L340" s="42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63"/>
    </row>
    <row r="341" spans="1:25" ht="21" x14ac:dyDescent="0.15">
      <c r="A341" s="16"/>
      <c r="B341" s="18"/>
      <c r="C341" s="18"/>
      <c r="D341" s="42"/>
      <c r="E341" s="43" t="s">
        <v>265</v>
      </c>
      <c r="F341" s="18">
        <v>4511</v>
      </c>
      <c r="G341" s="42"/>
      <c r="H341" s="42"/>
      <c r="I341" s="42"/>
      <c r="J341" s="42"/>
      <c r="K341" s="42"/>
      <c r="L341" s="42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63"/>
    </row>
    <row r="342" spans="1:25" x14ac:dyDescent="0.15">
      <c r="A342" s="16"/>
      <c r="B342" s="18"/>
      <c r="C342" s="18"/>
      <c r="D342" s="42"/>
      <c r="E342" s="43" t="s">
        <v>294</v>
      </c>
      <c r="F342" s="18">
        <v>5113</v>
      </c>
      <c r="G342" s="42"/>
      <c r="H342" s="42"/>
      <c r="I342" s="42"/>
      <c r="J342" s="42"/>
      <c r="K342" s="42"/>
      <c r="L342" s="42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63"/>
    </row>
    <row r="343" spans="1:25" x14ac:dyDescent="0.15">
      <c r="A343" s="16"/>
      <c r="B343" s="18"/>
      <c r="C343" s="18"/>
      <c r="D343" s="42"/>
      <c r="E343" s="43" t="s">
        <v>469</v>
      </c>
      <c r="F343" s="18">
        <v>5134</v>
      </c>
      <c r="G343" s="42"/>
      <c r="H343" s="42"/>
      <c r="I343" s="42"/>
      <c r="J343" s="42"/>
      <c r="K343" s="42"/>
      <c r="L343" s="42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63"/>
    </row>
    <row r="344" spans="1:25" s="6" customFormat="1" x14ac:dyDescent="0.15">
      <c r="A344" s="9"/>
      <c r="B344" s="10"/>
      <c r="C344" s="10"/>
      <c r="D344" s="35"/>
      <c r="E344" s="44" t="s">
        <v>389</v>
      </c>
      <c r="F344" s="47"/>
      <c r="G344" s="47"/>
      <c r="H344" s="47"/>
      <c r="I344" s="47"/>
      <c r="J344" s="47"/>
      <c r="K344" s="47"/>
      <c r="L344" s="47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62"/>
    </row>
    <row r="345" spans="1:25" x14ac:dyDescent="0.15">
      <c r="A345" s="16"/>
      <c r="B345" s="18"/>
      <c r="C345" s="18"/>
      <c r="D345" s="42"/>
      <c r="E345" s="43" t="s">
        <v>246</v>
      </c>
      <c r="F345" s="18" t="s">
        <v>247</v>
      </c>
      <c r="G345" s="18"/>
      <c r="H345" s="18"/>
      <c r="I345" s="18"/>
      <c r="J345" s="18"/>
      <c r="K345" s="18"/>
      <c r="L345" s="18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63"/>
    </row>
    <row r="346" spans="1:25" x14ac:dyDescent="0.15">
      <c r="A346" s="16"/>
      <c r="B346" s="18"/>
      <c r="C346" s="18"/>
      <c r="D346" s="42"/>
      <c r="E346" s="43" t="s">
        <v>287</v>
      </c>
      <c r="F346" s="18" t="s">
        <v>288</v>
      </c>
      <c r="G346" s="18"/>
      <c r="H346" s="18"/>
      <c r="I346" s="18"/>
      <c r="J346" s="18"/>
      <c r="K346" s="18"/>
      <c r="L346" s="18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63"/>
    </row>
    <row r="347" spans="1:25" s="6" customFormat="1" ht="52.5" x14ac:dyDescent="0.15">
      <c r="A347" s="9"/>
      <c r="B347" s="10"/>
      <c r="C347" s="10"/>
      <c r="D347" s="35"/>
      <c r="E347" s="44" t="s">
        <v>390</v>
      </c>
      <c r="F347" s="47"/>
      <c r="G347" s="47"/>
      <c r="H347" s="47"/>
      <c r="I347" s="47"/>
      <c r="J347" s="47"/>
      <c r="K347" s="47"/>
      <c r="L347" s="47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62"/>
    </row>
    <row r="348" spans="1:25" x14ac:dyDescent="0.15">
      <c r="A348" s="16"/>
      <c r="B348" s="18"/>
      <c r="C348" s="18"/>
      <c r="D348" s="42"/>
      <c r="E348" s="43" t="s">
        <v>229</v>
      </c>
      <c r="F348" s="18" t="s">
        <v>228</v>
      </c>
      <c r="G348" s="18"/>
      <c r="H348" s="18"/>
      <c r="I348" s="18"/>
      <c r="J348" s="18"/>
      <c r="K348" s="18"/>
      <c r="L348" s="18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63"/>
    </row>
    <row r="349" spans="1:25" x14ac:dyDescent="0.15">
      <c r="A349" s="16">
        <v>2630</v>
      </c>
      <c r="B349" s="18" t="s">
        <v>57</v>
      </c>
      <c r="C349" s="18" t="s">
        <v>47</v>
      </c>
      <c r="D349" s="42" t="s">
        <v>38</v>
      </c>
      <c r="E349" s="43" t="s">
        <v>461</v>
      </c>
      <c r="F349" s="88"/>
      <c r="G349" s="18"/>
      <c r="H349" s="18"/>
      <c r="I349" s="18"/>
      <c r="J349" s="18"/>
      <c r="K349" s="18"/>
      <c r="L349" s="18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63"/>
    </row>
    <row r="350" spans="1:25" x14ac:dyDescent="0.15">
      <c r="A350" s="16"/>
      <c r="B350" s="18"/>
      <c r="C350" s="18"/>
      <c r="D350" s="42"/>
      <c r="E350" s="43" t="s">
        <v>462</v>
      </c>
      <c r="F350" s="88"/>
      <c r="G350" s="18"/>
      <c r="H350" s="18"/>
      <c r="I350" s="18"/>
      <c r="J350" s="18"/>
      <c r="K350" s="18"/>
      <c r="L350" s="18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63"/>
    </row>
    <row r="351" spans="1:25" x14ac:dyDescent="0.15">
      <c r="A351" s="16">
        <v>2631</v>
      </c>
      <c r="B351" s="18" t="s">
        <v>57</v>
      </c>
      <c r="C351" s="18" t="s">
        <v>47</v>
      </c>
      <c r="D351" s="42" t="s">
        <v>41</v>
      </c>
      <c r="E351" s="43" t="s">
        <v>461</v>
      </c>
      <c r="F351" s="88"/>
      <c r="G351" s="18"/>
      <c r="H351" s="18"/>
      <c r="I351" s="18"/>
      <c r="J351" s="18"/>
      <c r="K351" s="18"/>
      <c r="L351" s="18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63"/>
    </row>
    <row r="352" spans="1:25" x14ac:dyDescent="0.15">
      <c r="A352" s="16"/>
      <c r="B352" s="18"/>
      <c r="C352" s="18"/>
      <c r="D352" s="42"/>
      <c r="E352" s="43"/>
      <c r="F352" s="18"/>
      <c r="G352" s="18"/>
      <c r="H352" s="18"/>
      <c r="I352" s="18"/>
      <c r="J352" s="18"/>
      <c r="K352" s="18"/>
      <c r="L352" s="18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63"/>
    </row>
    <row r="353" spans="1:25" s="6" customFormat="1" x14ac:dyDescent="0.15">
      <c r="A353" s="9" t="s">
        <v>122</v>
      </c>
      <c r="B353" s="10" t="s">
        <v>117</v>
      </c>
      <c r="C353" s="10" t="s">
        <v>80</v>
      </c>
      <c r="D353" s="35" t="s">
        <v>38</v>
      </c>
      <c r="E353" s="44" t="s">
        <v>123</v>
      </c>
      <c r="F353" s="47"/>
      <c r="G353" s="47"/>
      <c r="H353" s="47"/>
      <c r="I353" s="47"/>
      <c r="J353" s="47"/>
      <c r="K353" s="47"/>
      <c r="L353" s="47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62"/>
    </row>
    <row r="354" spans="1:25" x14ac:dyDescent="0.15">
      <c r="A354" s="16"/>
      <c r="B354" s="18"/>
      <c r="C354" s="18"/>
      <c r="D354" s="42"/>
      <c r="E354" s="43" t="s">
        <v>43</v>
      </c>
      <c r="F354" s="42"/>
      <c r="G354" s="42"/>
      <c r="H354" s="42"/>
      <c r="I354" s="42"/>
      <c r="J354" s="42"/>
      <c r="K354" s="42"/>
      <c r="L354" s="42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63"/>
    </row>
    <row r="355" spans="1:25" x14ac:dyDescent="0.15">
      <c r="A355" s="16" t="s">
        <v>124</v>
      </c>
      <c r="B355" s="18" t="s">
        <v>117</v>
      </c>
      <c r="C355" s="18" t="s">
        <v>80</v>
      </c>
      <c r="D355" s="18" t="s">
        <v>41</v>
      </c>
      <c r="E355" s="43" t="s">
        <v>123</v>
      </c>
      <c r="F355" s="42"/>
      <c r="G355" s="42"/>
      <c r="H355" s="42"/>
      <c r="I355" s="42"/>
      <c r="J355" s="42"/>
      <c r="K355" s="42"/>
      <c r="L355" s="42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63"/>
    </row>
    <row r="356" spans="1:25" x14ac:dyDescent="0.15">
      <c r="A356" s="16"/>
      <c r="B356" s="18"/>
      <c r="C356" s="18"/>
      <c r="D356" s="42"/>
      <c r="E356" s="43" t="s">
        <v>5</v>
      </c>
      <c r="F356" s="42"/>
      <c r="G356" s="42"/>
      <c r="H356" s="42"/>
      <c r="I356" s="42"/>
      <c r="J356" s="42"/>
      <c r="K356" s="42"/>
      <c r="L356" s="42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63"/>
    </row>
    <row r="357" spans="1:25" s="6" customFormat="1" x14ac:dyDescent="0.15">
      <c r="A357" s="9"/>
      <c r="B357" s="10"/>
      <c r="C357" s="10"/>
      <c r="D357" s="35"/>
      <c r="E357" s="44" t="s">
        <v>391</v>
      </c>
      <c r="F357" s="47"/>
      <c r="G357" s="47"/>
      <c r="H357" s="47"/>
      <c r="I357" s="47"/>
      <c r="J357" s="47"/>
      <c r="K357" s="47"/>
      <c r="L357" s="47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62"/>
    </row>
    <row r="358" spans="1:25" ht="21" x14ac:dyDescent="0.15">
      <c r="A358" s="16"/>
      <c r="B358" s="18"/>
      <c r="C358" s="18"/>
      <c r="D358" s="42"/>
      <c r="E358" s="43" t="s">
        <v>251</v>
      </c>
      <c r="F358" s="18" t="s">
        <v>250</v>
      </c>
      <c r="G358" s="18"/>
      <c r="H358" s="18"/>
      <c r="I358" s="18"/>
      <c r="J358" s="18"/>
      <c r="K358" s="18"/>
      <c r="L358" s="18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63"/>
    </row>
    <row r="359" spans="1:25" x14ac:dyDescent="0.15">
      <c r="A359" s="16"/>
      <c r="B359" s="18"/>
      <c r="C359" s="18"/>
      <c r="D359" s="42"/>
      <c r="E359" s="43" t="s">
        <v>292</v>
      </c>
      <c r="F359" s="18" t="s">
        <v>291</v>
      </c>
      <c r="G359" s="18"/>
      <c r="H359" s="18"/>
      <c r="I359" s="18"/>
      <c r="J359" s="18"/>
      <c r="K359" s="18"/>
      <c r="L359" s="18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63"/>
    </row>
    <row r="360" spans="1:25" s="6" customFormat="1" ht="21" x14ac:dyDescent="0.15">
      <c r="A360" s="9"/>
      <c r="B360" s="10"/>
      <c r="C360" s="10"/>
      <c r="D360" s="35"/>
      <c r="E360" s="44" t="s">
        <v>392</v>
      </c>
      <c r="F360" s="47"/>
      <c r="G360" s="47"/>
      <c r="H360" s="47"/>
      <c r="I360" s="47"/>
      <c r="J360" s="47"/>
      <c r="K360" s="47"/>
      <c r="L360" s="47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62"/>
    </row>
    <row r="361" spans="1:25" ht="21" x14ac:dyDescent="0.15">
      <c r="A361" s="16"/>
      <c r="B361" s="18"/>
      <c r="C361" s="18"/>
      <c r="D361" s="42"/>
      <c r="E361" s="43" t="s">
        <v>265</v>
      </c>
      <c r="F361" s="18" t="s">
        <v>266</v>
      </c>
      <c r="G361" s="18"/>
      <c r="H361" s="18"/>
      <c r="I361" s="18"/>
      <c r="J361" s="18"/>
      <c r="K361" s="18"/>
      <c r="L361" s="18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63"/>
    </row>
    <row r="362" spans="1:25" s="6" customFormat="1" ht="52.5" x14ac:dyDescent="0.15">
      <c r="A362" s="9"/>
      <c r="B362" s="10"/>
      <c r="C362" s="10"/>
      <c r="D362" s="35"/>
      <c r="E362" s="44" t="s">
        <v>393</v>
      </c>
      <c r="F362" s="47"/>
      <c r="G362" s="47"/>
      <c r="H362" s="47"/>
      <c r="I362" s="47"/>
      <c r="J362" s="47"/>
      <c r="K362" s="47"/>
      <c r="L362" s="47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62"/>
    </row>
    <row r="363" spans="1:25" x14ac:dyDescent="0.15">
      <c r="A363" s="16"/>
      <c r="B363" s="18"/>
      <c r="C363" s="18"/>
      <c r="D363" s="42"/>
      <c r="E363" s="43" t="s">
        <v>287</v>
      </c>
      <c r="F363" s="18" t="s">
        <v>288</v>
      </c>
      <c r="G363" s="18"/>
      <c r="H363" s="18"/>
      <c r="I363" s="18"/>
      <c r="J363" s="18"/>
      <c r="K363" s="18"/>
      <c r="L363" s="18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63"/>
    </row>
    <row r="364" spans="1:25" s="6" customFormat="1" ht="52.5" x14ac:dyDescent="0.15">
      <c r="A364" s="9"/>
      <c r="B364" s="10"/>
      <c r="C364" s="10"/>
      <c r="D364" s="35"/>
      <c r="E364" s="44" t="s">
        <v>394</v>
      </c>
      <c r="F364" s="47"/>
      <c r="G364" s="47"/>
      <c r="H364" s="47"/>
      <c r="I364" s="47"/>
      <c r="J364" s="47"/>
      <c r="K364" s="47"/>
      <c r="L364" s="47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62"/>
    </row>
    <row r="365" spans="1:25" x14ac:dyDescent="0.15">
      <c r="A365" s="16"/>
      <c r="B365" s="18"/>
      <c r="C365" s="18"/>
      <c r="D365" s="42"/>
      <c r="E365" s="43" t="s">
        <v>287</v>
      </c>
      <c r="F365" s="18" t="s">
        <v>288</v>
      </c>
      <c r="G365" s="18"/>
      <c r="H365" s="18"/>
      <c r="I365" s="18"/>
      <c r="J365" s="18"/>
      <c r="K365" s="18"/>
      <c r="L365" s="18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63"/>
    </row>
    <row r="366" spans="1:25" s="6" customFormat="1" ht="63" x14ac:dyDescent="0.15">
      <c r="A366" s="9"/>
      <c r="B366" s="10"/>
      <c r="C366" s="10"/>
      <c r="D366" s="35"/>
      <c r="E366" s="44" t="s">
        <v>395</v>
      </c>
      <c r="F366" s="47"/>
      <c r="G366" s="47"/>
      <c r="H366" s="47"/>
      <c r="I366" s="47"/>
      <c r="J366" s="47"/>
      <c r="K366" s="47"/>
      <c r="L366" s="47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62"/>
    </row>
    <row r="367" spans="1:25" x14ac:dyDescent="0.15">
      <c r="A367" s="16"/>
      <c r="B367" s="18"/>
      <c r="C367" s="18"/>
      <c r="D367" s="42"/>
      <c r="E367" s="43" t="s">
        <v>287</v>
      </c>
      <c r="F367" s="18" t="s">
        <v>288</v>
      </c>
      <c r="G367" s="18"/>
      <c r="H367" s="18"/>
      <c r="I367" s="18"/>
      <c r="J367" s="18"/>
      <c r="K367" s="18"/>
      <c r="L367" s="18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63"/>
    </row>
    <row r="368" spans="1:25" s="6" customFormat="1" ht="21" x14ac:dyDescent="0.15">
      <c r="A368" s="9"/>
      <c r="B368" s="10"/>
      <c r="C368" s="10"/>
      <c r="D368" s="35"/>
      <c r="E368" s="44" t="s">
        <v>396</v>
      </c>
      <c r="F368" s="47"/>
      <c r="G368" s="47"/>
      <c r="H368" s="47"/>
      <c r="I368" s="47"/>
      <c r="J368" s="47"/>
      <c r="K368" s="47"/>
      <c r="L368" s="47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62"/>
    </row>
    <row r="369" spans="1:25" x14ac:dyDescent="0.15">
      <c r="A369" s="16"/>
      <c r="B369" s="18"/>
      <c r="C369" s="18"/>
      <c r="D369" s="42"/>
      <c r="E369" s="43" t="s">
        <v>294</v>
      </c>
      <c r="F369" s="18" t="s">
        <v>293</v>
      </c>
      <c r="G369" s="18"/>
      <c r="H369" s="18"/>
      <c r="I369" s="18"/>
      <c r="J369" s="18"/>
      <c r="K369" s="18"/>
      <c r="L369" s="18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63"/>
    </row>
    <row r="370" spans="1:25" s="6" customFormat="1" ht="31.5" x14ac:dyDescent="0.15">
      <c r="A370" s="9" t="s">
        <v>125</v>
      </c>
      <c r="B370" s="10" t="s">
        <v>117</v>
      </c>
      <c r="C370" s="10" t="s">
        <v>53</v>
      </c>
      <c r="D370" s="35" t="s">
        <v>38</v>
      </c>
      <c r="E370" s="44" t="s">
        <v>126</v>
      </c>
      <c r="F370" s="47"/>
      <c r="G370" s="47"/>
      <c r="H370" s="47"/>
      <c r="I370" s="47"/>
      <c r="J370" s="47"/>
      <c r="K370" s="47"/>
      <c r="L370" s="47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62"/>
    </row>
    <row r="371" spans="1:25" x14ac:dyDescent="0.15">
      <c r="A371" s="16"/>
      <c r="B371" s="18"/>
      <c r="C371" s="18"/>
      <c r="D371" s="42"/>
      <c r="E371" s="43" t="s">
        <v>43</v>
      </c>
      <c r="F371" s="42"/>
      <c r="G371" s="42"/>
      <c r="H371" s="42"/>
      <c r="I371" s="42"/>
      <c r="J371" s="42"/>
      <c r="K371" s="42"/>
      <c r="L371" s="42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63"/>
    </row>
    <row r="372" spans="1:25" ht="31.5" x14ac:dyDescent="0.15">
      <c r="A372" s="16" t="s">
        <v>127</v>
      </c>
      <c r="B372" s="18" t="s">
        <v>117</v>
      </c>
      <c r="C372" s="18" t="s">
        <v>53</v>
      </c>
      <c r="D372" s="18" t="s">
        <v>41</v>
      </c>
      <c r="E372" s="43" t="s">
        <v>126</v>
      </c>
      <c r="F372" s="42"/>
      <c r="G372" s="42"/>
      <c r="H372" s="42"/>
      <c r="I372" s="42"/>
      <c r="J372" s="42"/>
      <c r="K372" s="42"/>
      <c r="L372" s="42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63"/>
    </row>
    <row r="373" spans="1:25" x14ac:dyDescent="0.15">
      <c r="A373" s="16"/>
      <c r="B373" s="18"/>
      <c r="C373" s="18"/>
      <c r="D373" s="42"/>
      <c r="E373" s="43" t="s">
        <v>5</v>
      </c>
      <c r="F373" s="42"/>
      <c r="G373" s="42"/>
      <c r="H373" s="42"/>
      <c r="I373" s="42"/>
      <c r="J373" s="42"/>
      <c r="K373" s="42"/>
      <c r="L373" s="42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63"/>
    </row>
    <row r="374" spans="1:25" s="6" customFormat="1" ht="21" x14ac:dyDescent="0.15">
      <c r="A374" s="9"/>
      <c r="B374" s="10"/>
      <c r="C374" s="10"/>
      <c r="D374" s="35"/>
      <c r="E374" s="44" t="s">
        <v>397</v>
      </c>
      <c r="F374" s="47"/>
      <c r="G374" s="47"/>
      <c r="H374" s="47"/>
      <c r="I374" s="47"/>
      <c r="J374" s="47"/>
      <c r="K374" s="47"/>
      <c r="L374" s="47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62"/>
    </row>
    <row r="375" spans="1:25" x14ac:dyDescent="0.15">
      <c r="A375" s="16"/>
      <c r="B375" s="18"/>
      <c r="C375" s="18"/>
      <c r="D375" s="42"/>
      <c r="E375" s="43" t="s">
        <v>304</v>
      </c>
      <c r="F375" s="18" t="s">
        <v>303</v>
      </c>
      <c r="G375" s="18"/>
      <c r="H375" s="18"/>
      <c r="I375" s="18"/>
      <c r="J375" s="18"/>
      <c r="K375" s="18"/>
      <c r="L375" s="18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63"/>
    </row>
    <row r="376" spans="1:25" s="6" customFormat="1" ht="21" x14ac:dyDescent="0.15">
      <c r="A376" s="9" t="s">
        <v>128</v>
      </c>
      <c r="B376" s="10" t="s">
        <v>117</v>
      </c>
      <c r="C376" s="10" t="s">
        <v>57</v>
      </c>
      <c r="D376" s="35" t="s">
        <v>38</v>
      </c>
      <c r="E376" s="44" t="s">
        <v>129</v>
      </c>
      <c r="F376" s="47"/>
      <c r="G376" s="47"/>
      <c r="H376" s="47"/>
      <c r="I376" s="47"/>
      <c r="J376" s="47"/>
      <c r="K376" s="47"/>
      <c r="L376" s="47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62"/>
    </row>
    <row r="377" spans="1:25" x14ac:dyDescent="0.15">
      <c r="A377" s="16"/>
      <c r="B377" s="18"/>
      <c r="C377" s="18"/>
      <c r="D377" s="42"/>
      <c r="E377" s="43" t="s">
        <v>43</v>
      </c>
      <c r="F377" s="42"/>
      <c r="G377" s="42"/>
      <c r="H377" s="42"/>
      <c r="I377" s="42"/>
      <c r="J377" s="42"/>
      <c r="K377" s="42"/>
      <c r="L377" s="42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63"/>
    </row>
    <row r="378" spans="1:25" ht="21" x14ac:dyDescent="0.15">
      <c r="A378" s="16" t="s">
        <v>130</v>
      </c>
      <c r="B378" s="18" t="s">
        <v>117</v>
      </c>
      <c r="C378" s="18" t="s">
        <v>57</v>
      </c>
      <c r="D378" s="18" t="s">
        <v>41</v>
      </c>
      <c r="E378" s="43" t="s">
        <v>129</v>
      </c>
      <c r="F378" s="42"/>
      <c r="G378" s="42"/>
      <c r="H378" s="42"/>
      <c r="I378" s="42"/>
      <c r="J378" s="42"/>
      <c r="K378" s="42"/>
      <c r="L378" s="42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63"/>
    </row>
    <row r="379" spans="1:25" x14ac:dyDescent="0.15">
      <c r="A379" s="16"/>
      <c r="B379" s="18"/>
      <c r="C379" s="18"/>
      <c r="D379" s="42"/>
      <c r="E379" s="43" t="s">
        <v>5</v>
      </c>
      <c r="F379" s="42"/>
      <c r="G379" s="42"/>
      <c r="H379" s="42"/>
      <c r="I379" s="42"/>
      <c r="J379" s="42"/>
      <c r="K379" s="42"/>
      <c r="L379" s="42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63"/>
    </row>
    <row r="380" spans="1:25" s="6" customFormat="1" ht="21" x14ac:dyDescent="0.15">
      <c r="A380" s="9"/>
      <c r="B380" s="10"/>
      <c r="C380" s="10"/>
      <c r="D380" s="35"/>
      <c r="E380" s="44" t="s">
        <v>398</v>
      </c>
      <c r="F380" s="47"/>
      <c r="G380" s="47"/>
      <c r="H380" s="47"/>
      <c r="I380" s="47"/>
      <c r="J380" s="47"/>
      <c r="K380" s="47"/>
      <c r="L380" s="47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62"/>
    </row>
    <row r="381" spans="1:25" ht="21" x14ac:dyDescent="0.15">
      <c r="A381" s="16"/>
      <c r="B381" s="18"/>
      <c r="C381" s="18"/>
      <c r="D381" s="42"/>
      <c r="E381" s="43" t="s">
        <v>251</v>
      </c>
      <c r="F381" s="18" t="s">
        <v>250</v>
      </c>
      <c r="G381" s="18"/>
      <c r="H381" s="18"/>
      <c r="I381" s="18"/>
      <c r="J381" s="18"/>
      <c r="K381" s="18"/>
      <c r="L381" s="18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63"/>
    </row>
    <row r="382" spans="1:25" x14ac:dyDescent="0.15">
      <c r="A382" s="16"/>
      <c r="B382" s="18"/>
      <c r="C382" s="18"/>
      <c r="D382" s="42"/>
      <c r="E382" s="43" t="s">
        <v>260</v>
      </c>
      <c r="F382" s="18" t="s">
        <v>261</v>
      </c>
      <c r="G382" s="18"/>
      <c r="H382" s="18"/>
      <c r="I382" s="18"/>
      <c r="J382" s="18"/>
      <c r="K382" s="18"/>
      <c r="L382" s="18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63"/>
    </row>
    <row r="383" spans="1:25" s="6" customFormat="1" ht="21" x14ac:dyDescent="0.15">
      <c r="A383" s="9"/>
      <c r="B383" s="10"/>
      <c r="C383" s="10"/>
      <c r="D383" s="35"/>
      <c r="E383" s="44" t="s">
        <v>399</v>
      </c>
      <c r="F383" s="47"/>
      <c r="G383" s="47"/>
      <c r="H383" s="47"/>
      <c r="I383" s="47"/>
      <c r="J383" s="47"/>
      <c r="K383" s="47"/>
      <c r="L383" s="47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62"/>
    </row>
    <row r="384" spans="1:25" x14ac:dyDescent="0.15">
      <c r="A384" s="16"/>
      <c r="B384" s="18"/>
      <c r="C384" s="18"/>
      <c r="D384" s="42"/>
      <c r="E384" s="43" t="s">
        <v>260</v>
      </c>
      <c r="F384" s="18" t="s">
        <v>261</v>
      </c>
      <c r="G384" s="18"/>
      <c r="H384" s="18"/>
      <c r="I384" s="18"/>
      <c r="J384" s="18"/>
      <c r="K384" s="18"/>
      <c r="L384" s="18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63"/>
    </row>
    <row r="385" spans="1:25" x14ac:dyDescent="0.15">
      <c r="A385" s="16"/>
      <c r="B385" s="18"/>
      <c r="C385" s="18"/>
      <c r="D385" s="42"/>
      <c r="E385" s="43" t="s">
        <v>294</v>
      </c>
      <c r="F385" s="18" t="s">
        <v>293</v>
      </c>
      <c r="G385" s="18"/>
      <c r="H385" s="18"/>
      <c r="I385" s="18"/>
      <c r="J385" s="18"/>
      <c r="K385" s="18"/>
      <c r="L385" s="18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63"/>
    </row>
    <row r="386" spans="1:25" s="6" customFormat="1" ht="31.5" x14ac:dyDescent="0.15">
      <c r="A386" s="9"/>
      <c r="B386" s="10"/>
      <c r="C386" s="10"/>
      <c r="D386" s="35"/>
      <c r="E386" s="44" t="s">
        <v>400</v>
      </c>
      <c r="F386" s="47"/>
      <c r="G386" s="47"/>
      <c r="H386" s="47"/>
      <c r="I386" s="47"/>
      <c r="J386" s="47"/>
      <c r="K386" s="47"/>
      <c r="L386" s="47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62"/>
    </row>
    <row r="387" spans="1:25" ht="21" x14ac:dyDescent="0.15">
      <c r="A387" s="16"/>
      <c r="B387" s="18"/>
      <c r="C387" s="18"/>
      <c r="D387" s="42"/>
      <c r="E387" s="43" t="s">
        <v>251</v>
      </c>
      <c r="F387" s="18" t="s">
        <v>250</v>
      </c>
      <c r="G387" s="18"/>
      <c r="H387" s="18"/>
      <c r="I387" s="18"/>
      <c r="J387" s="18"/>
      <c r="K387" s="18"/>
      <c r="L387" s="18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63"/>
    </row>
    <row r="388" spans="1:25" ht="21" x14ac:dyDescent="0.15">
      <c r="A388" s="16"/>
      <c r="B388" s="18"/>
      <c r="C388" s="18"/>
      <c r="D388" s="42"/>
      <c r="E388" s="43" t="s">
        <v>268</v>
      </c>
      <c r="F388" s="18" t="s">
        <v>269</v>
      </c>
      <c r="G388" s="18"/>
      <c r="H388" s="18"/>
      <c r="I388" s="18"/>
      <c r="J388" s="18"/>
      <c r="K388" s="18"/>
      <c r="L388" s="18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63"/>
    </row>
    <row r="389" spans="1:25" x14ac:dyDescent="0.15">
      <c r="A389" s="16"/>
      <c r="B389" s="18"/>
      <c r="C389" s="18"/>
      <c r="D389" s="42"/>
      <c r="E389" s="43" t="s">
        <v>294</v>
      </c>
      <c r="F389" s="18" t="s">
        <v>293</v>
      </c>
      <c r="G389" s="18"/>
      <c r="H389" s="18"/>
      <c r="I389" s="18"/>
      <c r="J389" s="18"/>
      <c r="K389" s="18"/>
      <c r="L389" s="18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63"/>
    </row>
    <row r="390" spans="1:25" x14ac:dyDescent="0.15">
      <c r="A390" s="16"/>
      <c r="B390" s="18"/>
      <c r="C390" s="18"/>
      <c r="D390" s="42"/>
      <c r="E390" s="43" t="s">
        <v>299</v>
      </c>
      <c r="F390" s="18" t="s">
        <v>300</v>
      </c>
      <c r="G390" s="18"/>
      <c r="H390" s="18"/>
      <c r="I390" s="18"/>
      <c r="J390" s="18"/>
      <c r="K390" s="18"/>
      <c r="L390" s="18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63"/>
    </row>
    <row r="391" spans="1:25" s="6" customFormat="1" ht="21" x14ac:dyDescent="0.15">
      <c r="A391" s="9"/>
      <c r="B391" s="10"/>
      <c r="C391" s="10"/>
      <c r="D391" s="35"/>
      <c r="E391" s="44" t="s">
        <v>401</v>
      </c>
      <c r="F391" s="47"/>
      <c r="G391" s="47"/>
      <c r="H391" s="47"/>
      <c r="I391" s="47"/>
      <c r="J391" s="47"/>
      <c r="K391" s="47"/>
      <c r="L391" s="47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62"/>
    </row>
    <row r="392" spans="1:25" ht="21" x14ac:dyDescent="0.15">
      <c r="A392" s="16"/>
      <c r="B392" s="18"/>
      <c r="C392" s="18"/>
      <c r="D392" s="42"/>
      <c r="E392" s="43" t="s">
        <v>251</v>
      </c>
      <c r="F392" s="18" t="s">
        <v>250</v>
      </c>
      <c r="G392" s="18"/>
      <c r="H392" s="18"/>
      <c r="I392" s="18"/>
      <c r="J392" s="18"/>
      <c r="K392" s="18"/>
      <c r="L392" s="18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63"/>
    </row>
    <row r="393" spans="1:25" ht="21" x14ac:dyDescent="0.15">
      <c r="A393" s="16"/>
      <c r="B393" s="18"/>
      <c r="C393" s="18"/>
      <c r="D393" s="42"/>
      <c r="E393" s="43" t="s">
        <v>268</v>
      </c>
      <c r="F393" s="18" t="s">
        <v>269</v>
      </c>
      <c r="G393" s="18"/>
      <c r="H393" s="18"/>
      <c r="I393" s="18"/>
      <c r="J393" s="18"/>
      <c r="K393" s="18"/>
      <c r="L393" s="18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63"/>
    </row>
    <row r="394" spans="1:25" s="6" customFormat="1" ht="21" x14ac:dyDescent="0.15">
      <c r="A394" s="9"/>
      <c r="B394" s="10"/>
      <c r="C394" s="10"/>
      <c r="D394" s="35"/>
      <c r="E394" s="44" t="s">
        <v>402</v>
      </c>
      <c r="F394" s="47"/>
      <c r="G394" s="47"/>
      <c r="H394" s="47"/>
      <c r="I394" s="47"/>
      <c r="J394" s="47"/>
      <c r="K394" s="47"/>
      <c r="L394" s="47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62"/>
    </row>
    <row r="395" spans="1:25" x14ac:dyDescent="0.15">
      <c r="A395" s="16"/>
      <c r="B395" s="18"/>
      <c r="C395" s="18"/>
      <c r="D395" s="42"/>
      <c r="E395" s="43" t="s">
        <v>287</v>
      </c>
      <c r="F395" s="18" t="s">
        <v>288</v>
      </c>
      <c r="G395" s="18"/>
      <c r="H395" s="18"/>
      <c r="I395" s="18"/>
      <c r="J395" s="18"/>
      <c r="K395" s="18"/>
      <c r="L395" s="18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63"/>
    </row>
    <row r="396" spans="1:25" s="6" customFormat="1" x14ac:dyDescent="0.15">
      <c r="A396" s="9"/>
      <c r="B396" s="10"/>
      <c r="C396" s="10"/>
      <c r="D396" s="35"/>
      <c r="E396" s="44" t="s">
        <v>403</v>
      </c>
      <c r="F396" s="47"/>
      <c r="G396" s="47"/>
      <c r="H396" s="47"/>
      <c r="I396" s="47"/>
      <c r="J396" s="47"/>
      <c r="K396" s="47"/>
      <c r="L396" s="47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62"/>
    </row>
    <row r="397" spans="1:25" ht="21" x14ac:dyDescent="0.15">
      <c r="A397" s="16"/>
      <c r="B397" s="18"/>
      <c r="C397" s="18"/>
      <c r="D397" s="42"/>
      <c r="E397" s="43" t="s">
        <v>272</v>
      </c>
      <c r="F397" s="18" t="s">
        <v>273</v>
      </c>
      <c r="G397" s="18"/>
      <c r="H397" s="18"/>
      <c r="I397" s="18"/>
      <c r="J397" s="18"/>
      <c r="K397" s="18"/>
      <c r="L397" s="18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63"/>
    </row>
    <row r="398" spans="1:25" s="6" customFormat="1" x14ac:dyDescent="0.15">
      <c r="A398" s="9"/>
      <c r="B398" s="10"/>
      <c r="C398" s="10"/>
      <c r="D398" s="35"/>
      <c r="E398" s="44" t="s">
        <v>404</v>
      </c>
      <c r="F398" s="47"/>
      <c r="G398" s="47"/>
      <c r="H398" s="47"/>
      <c r="I398" s="47"/>
      <c r="J398" s="47"/>
      <c r="K398" s="47"/>
      <c r="L398" s="47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62"/>
    </row>
    <row r="399" spans="1:25" ht="21" x14ac:dyDescent="0.15">
      <c r="A399" s="16"/>
      <c r="B399" s="18"/>
      <c r="C399" s="18"/>
      <c r="D399" s="42"/>
      <c r="E399" s="43" t="s">
        <v>251</v>
      </c>
      <c r="F399" s="18" t="s">
        <v>250</v>
      </c>
      <c r="G399" s="18"/>
      <c r="H399" s="18"/>
      <c r="I399" s="18"/>
      <c r="J399" s="18"/>
      <c r="K399" s="18"/>
      <c r="L399" s="18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63"/>
    </row>
    <row r="400" spans="1:25" x14ac:dyDescent="0.15">
      <c r="A400" s="16"/>
      <c r="B400" s="18"/>
      <c r="C400" s="18"/>
      <c r="D400" s="42"/>
      <c r="E400" s="43" t="s">
        <v>294</v>
      </c>
      <c r="F400" s="18" t="s">
        <v>293</v>
      </c>
      <c r="G400" s="18"/>
      <c r="H400" s="18"/>
      <c r="I400" s="18"/>
      <c r="J400" s="18"/>
      <c r="K400" s="18"/>
      <c r="L400" s="18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63"/>
    </row>
    <row r="401" spans="1:25" s="6" customFormat="1" x14ac:dyDescent="0.15">
      <c r="A401" s="9" t="s">
        <v>131</v>
      </c>
      <c r="B401" s="10" t="s">
        <v>132</v>
      </c>
      <c r="C401" s="10" t="s">
        <v>38</v>
      </c>
      <c r="D401" s="35" t="s">
        <v>38</v>
      </c>
      <c r="E401" s="44" t="s">
        <v>133</v>
      </c>
      <c r="F401" s="47"/>
      <c r="G401" s="47"/>
      <c r="H401" s="47"/>
      <c r="I401" s="47"/>
      <c r="J401" s="47"/>
      <c r="K401" s="47"/>
      <c r="L401" s="47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62"/>
    </row>
    <row r="402" spans="1:25" x14ac:dyDescent="0.15">
      <c r="A402" s="16"/>
      <c r="B402" s="18"/>
      <c r="C402" s="18"/>
      <c r="D402" s="42"/>
      <c r="E402" s="43" t="s">
        <v>5</v>
      </c>
      <c r="F402" s="42"/>
      <c r="G402" s="42"/>
      <c r="H402" s="42"/>
      <c r="I402" s="42"/>
      <c r="J402" s="42"/>
      <c r="K402" s="42"/>
      <c r="L402" s="42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63"/>
    </row>
    <row r="403" spans="1:25" s="6" customFormat="1" ht="21" x14ac:dyDescent="0.15">
      <c r="A403" s="9" t="s">
        <v>134</v>
      </c>
      <c r="B403" s="10" t="s">
        <v>132</v>
      </c>
      <c r="C403" s="10" t="s">
        <v>41</v>
      </c>
      <c r="D403" s="35" t="s">
        <v>38</v>
      </c>
      <c r="E403" s="44" t="s">
        <v>135</v>
      </c>
      <c r="F403" s="47"/>
      <c r="G403" s="47"/>
      <c r="H403" s="47"/>
      <c r="I403" s="47"/>
      <c r="J403" s="47"/>
      <c r="K403" s="47"/>
      <c r="L403" s="47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62"/>
    </row>
    <row r="404" spans="1:25" x14ac:dyDescent="0.15">
      <c r="A404" s="16"/>
      <c r="B404" s="18"/>
      <c r="C404" s="18"/>
      <c r="D404" s="42"/>
      <c r="E404" s="43" t="s">
        <v>43</v>
      </c>
      <c r="F404" s="42"/>
      <c r="G404" s="42"/>
      <c r="H404" s="42"/>
      <c r="I404" s="42"/>
      <c r="J404" s="42"/>
      <c r="K404" s="42"/>
      <c r="L404" s="42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63"/>
    </row>
    <row r="405" spans="1:25" x14ac:dyDescent="0.15">
      <c r="A405" s="16" t="s">
        <v>136</v>
      </c>
      <c r="B405" s="18" t="s">
        <v>132</v>
      </c>
      <c r="C405" s="18" t="s">
        <v>41</v>
      </c>
      <c r="D405" s="18" t="s">
        <v>41</v>
      </c>
      <c r="E405" s="43" t="s">
        <v>137</v>
      </c>
      <c r="F405" s="42"/>
      <c r="G405" s="42"/>
      <c r="H405" s="42"/>
      <c r="I405" s="42"/>
      <c r="J405" s="42"/>
      <c r="K405" s="42"/>
      <c r="L405" s="42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63"/>
    </row>
    <row r="406" spans="1:25" x14ac:dyDescent="0.15">
      <c r="A406" s="16"/>
      <c r="B406" s="18"/>
      <c r="C406" s="18"/>
      <c r="D406" s="42"/>
      <c r="E406" s="43" t="s">
        <v>5</v>
      </c>
      <c r="F406" s="42"/>
      <c r="G406" s="42"/>
      <c r="H406" s="42"/>
      <c r="I406" s="42"/>
      <c r="J406" s="42"/>
      <c r="K406" s="42"/>
      <c r="L406" s="42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63"/>
    </row>
    <row r="407" spans="1:25" s="6" customFormat="1" ht="31.5" x14ac:dyDescent="0.15">
      <c r="A407" s="9"/>
      <c r="B407" s="10"/>
      <c r="C407" s="10"/>
      <c r="D407" s="35"/>
      <c r="E407" s="44" t="s">
        <v>405</v>
      </c>
      <c r="F407" s="47"/>
      <c r="G407" s="47"/>
      <c r="H407" s="47"/>
      <c r="I407" s="47"/>
      <c r="J407" s="47"/>
      <c r="K407" s="47"/>
      <c r="L407" s="47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62"/>
    </row>
    <row r="408" spans="1:25" x14ac:dyDescent="0.15">
      <c r="A408" s="16"/>
      <c r="B408" s="18"/>
      <c r="C408" s="18"/>
      <c r="D408" s="42"/>
      <c r="E408" s="43" t="s">
        <v>299</v>
      </c>
      <c r="F408" s="18" t="s">
        <v>300</v>
      </c>
      <c r="G408" s="18"/>
      <c r="H408" s="18"/>
      <c r="I408" s="18"/>
      <c r="J408" s="18"/>
      <c r="K408" s="18"/>
      <c r="L408" s="18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63"/>
    </row>
    <row r="409" spans="1:25" s="6" customFormat="1" x14ac:dyDescent="0.15">
      <c r="A409" s="9" t="s">
        <v>138</v>
      </c>
      <c r="B409" s="10" t="s">
        <v>132</v>
      </c>
      <c r="C409" s="10" t="s">
        <v>57</v>
      </c>
      <c r="D409" s="35" t="s">
        <v>38</v>
      </c>
      <c r="E409" s="44" t="s">
        <v>139</v>
      </c>
      <c r="F409" s="47"/>
      <c r="G409" s="47"/>
      <c r="H409" s="47"/>
      <c r="I409" s="47"/>
      <c r="J409" s="47"/>
      <c r="K409" s="47"/>
      <c r="L409" s="47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62"/>
    </row>
    <row r="410" spans="1:25" x14ac:dyDescent="0.15">
      <c r="A410" s="16"/>
      <c r="B410" s="18"/>
      <c r="C410" s="18"/>
      <c r="D410" s="42"/>
      <c r="E410" s="43" t="s">
        <v>43</v>
      </c>
      <c r="F410" s="42"/>
      <c r="G410" s="42"/>
      <c r="H410" s="42"/>
      <c r="I410" s="42"/>
      <c r="J410" s="42"/>
      <c r="K410" s="42"/>
      <c r="L410" s="42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63"/>
    </row>
    <row r="411" spans="1:25" ht="21" x14ac:dyDescent="0.15">
      <c r="A411" s="16" t="s">
        <v>140</v>
      </c>
      <c r="B411" s="18" t="s">
        <v>132</v>
      </c>
      <c r="C411" s="18" t="s">
        <v>57</v>
      </c>
      <c r="D411" s="18" t="s">
        <v>41</v>
      </c>
      <c r="E411" s="43" t="s">
        <v>141</v>
      </c>
      <c r="F411" s="42"/>
      <c r="G411" s="42"/>
      <c r="H411" s="42"/>
      <c r="I411" s="42"/>
      <c r="J411" s="42"/>
      <c r="K411" s="42"/>
      <c r="L411" s="42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63"/>
    </row>
    <row r="412" spans="1:25" x14ac:dyDescent="0.15">
      <c r="A412" s="16"/>
      <c r="B412" s="18"/>
      <c r="C412" s="18"/>
      <c r="D412" s="42"/>
      <c r="E412" s="43" t="s">
        <v>5</v>
      </c>
      <c r="F412" s="42"/>
      <c r="G412" s="42"/>
      <c r="H412" s="42"/>
      <c r="I412" s="42"/>
      <c r="J412" s="42"/>
      <c r="K412" s="42"/>
      <c r="L412" s="42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63"/>
    </row>
    <row r="413" spans="1:25" s="6" customFormat="1" ht="21" x14ac:dyDescent="0.15">
      <c r="A413" s="9"/>
      <c r="B413" s="10"/>
      <c r="C413" s="10"/>
      <c r="D413" s="35"/>
      <c r="E413" s="44" t="s">
        <v>406</v>
      </c>
      <c r="F413" s="47"/>
      <c r="G413" s="47"/>
      <c r="H413" s="47"/>
      <c r="I413" s="47"/>
      <c r="J413" s="47"/>
      <c r="K413" s="47"/>
      <c r="L413" s="47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62"/>
    </row>
    <row r="414" spans="1:25" x14ac:dyDescent="0.15">
      <c r="A414" s="16"/>
      <c r="B414" s="18"/>
      <c r="C414" s="18"/>
      <c r="D414" s="42"/>
      <c r="E414" s="43" t="s">
        <v>294</v>
      </c>
      <c r="F414" s="18" t="s">
        <v>293</v>
      </c>
      <c r="G414" s="18"/>
      <c r="H414" s="18"/>
      <c r="I414" s="18"/>
      <c r="J414" s="18"/>
      <c r="K414" s="18"/>
      <c r="L414" s="18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63"/>
    </row>
    <row r="415" spans="1:25" s="6" customFormat="1" ht="21" x14ac:dyDescent="0.15">
      <c r="A415" s="9"/>
      <c r="B415" s="10"/>
      <c r="C415" s="10"/>
      <c r="D415" s="35"/>
      <c r="E415" s="44" t="s">
        <v>407</v>
      </c>
      <c r="F415" s="47"/>
      <c r="G415" s="47"/>
      <c r="H415" s="47"/>
      <c r="I415" s="47"/>
      <c r="J415" s="47"/>
      <c r="K415" s="47"/>
      <c r="L415" s="47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62"/>
    </row>
    <row r="416" spans="1:25" x14ac:dyDescent="0.15">
      <c r="A416" s="16"/>
      <c r="B416" s="18"/>
      <c r="C416" s="18"/>
      <c r="D416" s="42"/>
      <c r="E416" s="43" t="s">
        <v>249</v>
      </c>
      <c r="F416" s="18" t="s">
        <v>248</v>
      </c>
      <c r="G416" s="18"/>
      <c r="H416" s="18"/>
      <c r="I416" s="18"/>
      <c r="J416" s="18"/>
      <c r="K416" s="18"/>
      <c r="L416" s="18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63"/>
    </row>
    <row r="417" spans="1:25" s="6" customFormat="1" x14ac:dyDescent="0.15">
      <c r="A417" s="9" t="s">
        <v>142</v>
      </c>
      <c r="B417" s="10" t="s">
        <v>143</v>
      </c>
      <c r="C417" s="10" t="s">
        <v>38</v>
      </c>
      <c r="D417" s="35" t="s">
        <v>38</v>
      </c>
      <c r="E417" s="44" t="s">
        <v>144</v>
      </c>
      <c r="F417" s="47"/>
      <c r="G417" s="47"/>
      <c r="H417" s="47"/>
      <c r="I417" s="47"/>
      <c r="J417" s="47"/>
      <c r="K417" s="47"/>
      <c r="L417" s="47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62"/>
    </row>
    <row r="418" spans="1:25" x14ac:dyDescent="0.15">
      <c r="A418" s="16"/>
      <c r="B418" s="18"/>
      <c r="C418" s="18"/>
      <c r="D418" s="42"/>
      <c r="E418" s="43" t="s">
        <v>5</v>
      </c>
      <c r="F418" s="42"/>
      <c r="G418" s="42"/>
      <c r="H418" s="42"/>
      <c r="I418" s="42"/>
      <c r="J418" s="42"/>
      <c r="K418" s="42"/>
      <c r="L418" s="42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63"/>
    </row>
    <row r="419" spans="1:25" s="6" customFormat="1" x14ac:dyDescent="0.15">
      <c r="A419" s="9" t="s">
        <v>145</v>
      </c>
      <c r="B419" s="10" t="s">
        <v>143</v>
      </c>
      <c r="C419" s="10" t="s">
        <v>41</v>
      </c>
      <c r="D419" s="35" t="s">
        <v>38</v>
      </c>
      <c r="E419" s="44" t="s">
        <v>146</v>
      </c>
      <c r="F419" s="47"/>
      <c r="G419" s="47"/>
      <c r="H419" s="47"/>
      <c r="I419" s="47"/>
      <c r="J419" s="47"/>
      <c r="K419" s="47"/>
      <c r="L419" s="47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62"/>
    </row>
    <row r="420" spans="1:25" x14ac:dyDescent="0.15">
      <c r="A420" s="16"/>
      <c r="B420" s="18"/>
      <c r="C420" s="18"/>
      <c r="D420" s="42"/>
      <c r="E420" s="43" t="s">
        <v>43</v>
      </c>
      <c r="F420" s="42"/>
      <c r="G420" s="42"/>
      <c r="H420" s="42"/>
      <c r="I420" s="42"/>
      <c r="J420" s="42"/>
      <c r="K420" s="42"/>
      <c r="L420" s="42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63"/>
    </row>
    <row r="421" spans="1:25" x14ac:dyDescent="0.15">
      <c r="A421" s="16" t="s">
        <v>147</v>
      </c>
      <c r="B421" s="18" t="s">
        <v>143</v>
      </c>
      <c r="C421" s="18" t="s">
        <v>41</v>
      </c>
      <c r="D421" s="18" t="s">
        <v>41</v>
      </c>
      <c r="E421" s="43" t="s">
        <v>146</v>
      </c>
      <c r="F421" s="42"/>
      <c r="G421" s="42"/>
      <c r="H421" s="42"/>
      <c r="I421" s="42"/>
      <c r="J421" s="42"/>
      <c r="K421" s="42"/>
      <c r="L421" s="42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63"/>
    </row>
    <row r="422" spans="1:25" x14ac:dyDescent="0.15">
      <c r="A422" s="16"/>
      <c r="B422" s="18"/>
      <c r="C422" s="18"/>
      <c r="D422" s="42"/>
      <c r="E422" s="43" t="s">
        <v>5</v>
      </c>
      <c r="F422" s="42"/>
      <c r="G422" s="42"/>
      <c r="H422" s="42"/>
      <c r="I422" s="42"/>
      <c r="J422" s="42"/>
      <c r="K422" s="42"/>
      <c r="L422" s="42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63"/>
    </row>
    <row r="423" spans="1:25" s="6" customFormat="1" ht="21" x14ac:dyDescent="0.15">
      <c r="A423" s="9"/>
      <c r="B423" s="10"/>
      <c r="C423" s="10"/>
      <c r="D423" s="35"/>
      <c r="E423" s="44" t="s">
        <v>408</v>
      </c>
      <c r="F423" s="47"/>
      <c r="G423" s="47"/>
      <c r="H423" s="47"/>
      <c r="I423" s="47"/>
      <c r="J423" s="47"/>
      <c r="K423" s="47"/>
      <c r="L423" s="47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62"/>
    </row>
    <row r="424" spans="1:25" x14ac:dyDescent="0.15">
      <c r="A424" s="16"/>
      <c r="B424" s="18"/>
      <c r="C424" s="18"/>
      <c r="D424" s="42"/>
      <c r="E424" s="43" t="s">
        <v>246</v>
      </c>
      <c r="F424" s="18" t="s">
        <v>247</v>
      </c>
      <c r="G424" s="18"/>
      <c r="H424" s="18"/>
      <c r="I424" s="18"/>
      <c r="J424" s="18"/>
      <c r="K424" s="18"/>
      <c r="L424" s="18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63"/>
    </row>
    <row r="425" spans="1:25" s="6" customFormat="1" ht="21" x14ac:dyDescent="0.15">
      <c r="A425" s="9"/>
      <c r="B425" s="10"/>
      <c r="C425" s="10"/>
      <c r="D425" s="35"/>
      <c r="E425" s="44" t="s">
        <v>409</v>
      </c>
      <c r="F425" s="47"/>
      <c r="G425" s="47"/>
      <c r="H425" s="47"/>
      <c r="I425" s="47"/>
      <c r="J425" s="47"/>
      <c r="K425" s="47"/>
      <c r="L425" s="47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62"/>
    </row>
    <row r="426" spans="1:25" x14ac:dyDescent="0.15">
      <c r="A426" s="16"/>
      <c r="B426" s="18"/>
      <c r="C426" s="18"/>
      <c r="D426" s="42"/>
      <c r="E426" s="43" t="s">
        <v>221</v>
      </c>
      <c r="F426" s="18" t="s">
        <v>220</v>
      </c>
      <c r="G426" s="18"/>
      <c r="H426" s="18"/>
      <c r="I426" s="18"/>
      <c r="J426" s="18"/>
      <c r="K426" s="18"/>
      <c r="L426" s="18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63"/>
    </row>
    <row r="427" spans="1:25" x14ac:dyDescent="0.15">
      <c r="A427" s="16"/>
      <c r="B427" s="18"/>
      <c r="C427" s="18"/>
      <c r="D427" s="42"/>
      <c r="E427" s="43" t="s">
        <v>223</v>
      </c>
      <c r="F427" s="18" t="s">
        <v>222</v>
      </c>
      <c r="G427" s="18"/>
      <c r="H427" s="18"/>
      <c r="I427" s="18"/>
      <c r="J427" s="18"/>
      <c r="K427" s="18"/>
      <c r="L427" s="18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63"/>
    </row>
    <row r="428" spans="1:25" ht="21" x14ac:dyDescent="0.15">
      <c r="A428" s="16"/>
      <c r="B428" s="18"/>
      <c r="C428" s="18"/>
      <c r="D428" s="42"/>
      <c r="E428" s="43" t="s">
        <v>251</v>
      </c>
      <c r="F428" s="18" t="s">
        <v>250</v>
      </c>
      <c r="G428" s="18"/>
      <c r="H428" s="18"/>
      <c r="I428" s="18"/>
      <c r="J428" s="18"/>
      <c r="K428" s="18"/>
      <c r="L428" s="18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63"/>
    </row>
    <row r="429" spans="1:25" x14ac:dyDescent="0.15">
      <c r="A429" s="16"/>
      <c r="B429" s="18"/>
      <c r="C429" s="18"/>
      <c r="D429" s="42"/>
      <c r="E429" s="43" t="s">
        <v>274</v>
      </c>
      <c r="F429" s="18" t="s">
        <v>275</v>
      </c>
      <c r="G429" s="18"/>
      <c r="H429" s="18"/>
      <c r="I429" s="18"/>
      <c r="J429" s="18"/>
      <c r="K429" s="18"/>
      <c r="L429" s="18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63"/>
    </row>
    <row r="430" spans="1:25" x14ac:dyDescent="0.15">
      <c r="A430" s="16"/>
      <c r="B430" s="18"/>
      <c r="C430" s="18"/>
      <c r="D430" s="42"/>
      <c r="E430" s="43" t="s">
        <v>292</v>
      </c>
      <c r="F430" s="18" t="s">
        <v>291</v>
      </c>
      <c r="G430" s="18"/>
      <c r="H430" s="18"/>
      <c r="I430" s="18"/>
      <c r="J430" s="18"/>
      <c r="K430" s="18"/>
      <c r="L430" s="18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63"/>
    </row>
    <row r="431" spans="1:25" x14ac:dyDescent="0.15">
      <c r="A431" s="16"/>
      <c r="B431" s="18"/>
      <c r="C431" s="18"/>
      <c r="D431" s="42"/>
      <c r="E431" s="43" t="s">
        <v>294</v>
      </c>
      <c r="F431" s="18" t="s">
        <v>293</v>
      </c>
      <c r="G431" s="18"/>
      <c r="H431" s="18"/>
      <c r="I431" s="18"/>
      <c r="J431" s="18"/>
      <c r="K431" s="18"/>
      <c r="L431" s="18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63"/>
    </row>
    <row r="432" spans="1:25" x14ac:dyDescent="0.15">
      <c r="A432" s="16"/>
      <c r="B432" s="18"/>
      <c r="C432" s="18"/>
      <c r="D432" s="42"/>
      <c r="E432" s="43" t="s">
        <v>299</v>
      </c>
      <c r="F432" s="18" t="s">
        <v>300</v>
      </c>
      <c r="G432" s="18"/>
      <c r="H432" s="18"/>
      <c r="I432" s="18"/>
      <c r="J432" s="18"/>
      <c r="K432" s="18"/>
      <c r="L432" s="18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63"/>
    </row>
    <row r="433" spans="1:25" s="6" customFormat="1" x14ac:dyDescent="0.15">
      <c r="A433" s="9"/>
      <c r="B433" s="10"/>
      <c r="C433" s="10"/>
      <c r="D433" s="35"/>
      <c r="E433" s="44" t="s">
        <v>410</v>
      </c>
      <c r="F433" s="47"/>
      <c r="G433" s="47"/>
      <c r="H433" s="47"/>
      <c r="I433" s="47"/>
      <c r="J433" s="47"/>
      <c r="K433" s="47"/>
      <c r="L433" s="47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62"/>
    </row>
    <row r="434" spans="1:25" x14ac:dyDescent="0.15">
      <c r="A434" s="16"/>
      <c r="B434" s="18"/>
      <c r="C434" s="18"/>
      <c r="D434" s="42"/>
      <c r="E434" s="43" t="s">
        <v>246</v>
      </c>
      <c r="F434" s="18" t="s">
        <v>247</v>
      </c>
      <c r="G434" s="18"/>
      <c r="H434" s="18"/>
      <c r="I434" s="18"/>
      <c r="J434" s="18"/>
      <c r="K434" s="18"/>
      <c r="L434" s="18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63"/>
    </row>
    <row r="435" spans="1:25" s="6" customFormat="1" ht="21" x14ac:dyDescent="0.15">
      <c r="A435" s="9"/>
      <c r="B435" s="10"/>
      <c r="C435" s="10"/>
      <c r="D435" s="35"/>
      <c r="E435" s="44" t="s">
        <v>411</v>
      </c>
      <c r="F435" s="47"/>
      <c r="G435" s="47"/>
      <c r="H435" s="47"/>
      <c r="I435" s="47"/>
      <c r="J435" s="47"/>
      <c r="K435" s="47"/>
      <c r="L435" s="47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62"/>
    </row>
    <row r="436" spans="1:25" x14ac:dyDescent="0.15">
      <c r="A436" s="16"/>
      <c r="B436" s="18"/>
      <c r="C436" s="18"/>
      <c r="D436" s="42"/>
      <c r="E436" s="43" t="s">
        <v>292</v>
      </c>
      <c r="F436" s="18" t="s">
        <v>291</v>
      </c>
      <c r="G436" s="18"/>
      <c r="H436" s="18"/>
      <c r="I436" s="18"/>
      <c r="J436" s="18"/>
      <c r="K436" s="18"/>
      <c r="L436" s="18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63"/>
    </row>
    <row r="437" spans="1:25" s="6" customFormat="1" x14ac:dyDescent="0.15">
      <c r="A437" s="9" t="s">
        <v>148</v>
      </c>
      <c r="B437" s="10" t="s">
        <v>143</v>
      </c>
      <c r="C437" s="10" t="s">
        <v>64</v>
      </c>
      <c r="D437" s="35" t="s">
        <v>38</v>
      </c>
      <c r="E437" s="44" t="s">
        <v>149</v>
      </c>
      <c r="F437" s="47"/>
      <c r="G437" s="47"/>
      <c r="H437" s="47"/>
      <c r="I437" s="47"/>
      <c r="J437" s="47"/>
      <c r="K437" s="47"/>
      <c r="L437" s="47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62"/>
    </row>
    <row r="438" spans="1:25" x14ac:dyDescent="0.15">
      <c r="A438" s="16"/>
      <c r="B438" s="18"/>
      <c r="C438" s="18"/>
      <c r="D438" s="42"/>
      <c r="E438" s="43" t="s">
        <v>43</v>
      </c>
      <c r="F438" s="42"/>
      <c r="G438" s="42"/>
      <c r="H438" s="42"/>
      <c r="I438" s="42"/>
      <c r="J438" s="42"/>
      <c r="K438" s="42"/>
      <c r="L438" s="42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63"/>
    </row>
    <row r="439" spans="1:25" x14ac:dyDescent="0.15">
      <c r="A439" s="16" t="s">
        <v>150</v>
      </c>
      <c r="B439" s="18" t="s">
        <v>143</v>
      </c>
      <c r="C439" s="18" t="s">
        <v>64</v>
      </c>
      <c r="D439" s="18" t="s">
        <v>41</v>
      </c>
      <c r="E439" s="43" t="s">
        <v>151</v>
      </c>
      <c r="F439" s="42"/>
      <c r="G439" s="42"/>
      <c r="H439" s="42"/>
      <c r="I439" s="42"/>
      <c r="J439" s="42"/>
      <c r="K439" s="42"/>
      <c r="L439" s="42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63"/>
    </row>
    <row r="440" spans="1:25" x14ac:dyDescent="0.15">
      <c r="A440" s="16"/>
      <c r="B440" s="18"/>
      <c r="C440" s="18"/>
      <c r="D440" s="42"/>
      <c r="E440" s="43" t="s">
        <v>5</v>
      </c>
      <c r="F440" s="42"/>
      <c r="G440" s="42"/>
      <c r="H440" s="42"/>
      <c r="I440" s="42"/>
      <c r="J440" s="42"/>
      <c r="K440" s="42"/>
      <c r="L440" s="42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63"/>
    </row>
    <row r="441" spans="1:25" s="6" customFormat="1" x14ac:dyDescent="0.15">
      <c r="A441" s="9"/>
      <c r="B441" s="10"/>
      <c r="C441" s="10"/>
      <c r="D441" s="35"/>
      <c r="E441" s="44" t="s">
        <v>412</v>
      </c>
      <c r="F441" s="47"/>
      <c r="G441" s="47"/>
      <c r="H441" s="47"/>
      <c r="I441" s="47"/>
      <c r="J441" s="47"/>
      <c r="K441" s="47"/>
      <c r="L441" s="47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62"/>
    </row>
    <row r="442" spans="1:25" ht="21" x14ac:dyDescent="0.15">
      <c r="A442" s="16"/>
      <c r="B442" s="18"/>
      <c r="C442" s="18"/>
      <c r="D442" s="42"/>
      <c r="E442" s="43" t="s">
        <v>265</v>
      </c>
      <c r="F442" s="18" t="s">
        <v>266</v>
      </c>
      <c r="G442" s="18"/>
      <c r="H442" s="18"/>
      <c r="I442" s="18"/>
      <c r="J442" s="18"/>
      <c r="K442" s="18"/>
      <c r="L442" s="18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63"/>
    </row>
    <row r="443" spans="1:25" s="6" customFormat="1" ht="21" x14ac:dyDescent="0.15">
      <c r="A443" s="9"/>
      <c r="B443" s="10"/>
      <c r="C443" s="10"/>
      <c r="D443" s="35"/>
      <c r="E443" s="44" t="s">
        <v>413</v>
      </c>
      <c r="F443" s="47"/>
      <c r="G443" s="47"/>
      <c r="H443" s="47"/>
      <c r="I443" s="47"/>
      <c r="J443" s="47"/>
      <c r="K443" s="47"/>
      <c r="L443" s="47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62"/>
    </row>
    <row r="444" spans="1:25" x14ac:dyDescent="0.15">
      <c r="A444" s="16"/>
      <c r="B444" s="18"/>
      <c r="C444" s="18"/>
      <c r="D444" s="42"/>
      <c r="E444" s="43" t="s">
        <v>299</v>
      </c>
      <c r="F444" s="18" t="s">
        <v>300</v>
      </c>
      <c r="G444" s="18"/>
      <c r="H444" s="18"/>
      <c r="I444" s="18"/>
      <c r="J444" s="18"/>
      <c r="K444" s="18"/>
      <c r="L444" s="18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63"/>
    </row>
    <row r="445" spans="1:25" x14ac:dyDescent="0.15">
      <c r="A445" s="16" t="s">
        <v>152</v>
      </c>
      <c r="B445" s="18" t="s">
        <v>143</v>
      </c>
      <c r="C445" s="18" t="s">
        <v>64</v>
      </c>
      <c r="D445" s="18" t="s">
        <v>64</v>
      </c>
      <c r="E445" s="43" t="s">
        <v>153</v>
      </c>
      <c r="F445" s="42"/>
      <c r="G445" s="42"/>
      <c r="H445" s="42"/>
      <c r="I445" s="42"/>
      <c r="J445" s="42"/>
      <c r="K445" s="42"/>
      <c r="L445" s="42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63"/>
    </row>
    <row r="446" spans="1:25" x14ac:dyDescent="0.15">
      <c r="A446" s="16"/>
      <c r="B446" s="18"/>
      <c r="C446" s="18"/>
      <c r="D446" s="42"/>
      <c r="E446" s="43" t="s">
        <v>5</v>
      </c>
      <c r="F446" s="42"/>
      <c r="G446" s="42"/>
      <c r="H446" s="42"/>
      <c r="I446" s="42"/>
      <c r="J446" s="42"/>
      <c r="K446" s="42"/>
      <c r="L446" s="42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63"/>
    </row>
    <row r="447" spans="1:25" s="6" customFormat="1" ht="21" x14ac:dyDescent="0.15">
      <c r="A447" s="9"/>
      <c r="B447" s="10"/>
      <c r="C447" s="10"/>
      <c r="D447" s="35"/>
      <c r="E447" s="44" t="s">
        <v>414</v>
      </c>
      <c r="F447" s="47"/>
      <c r="G447" s="47"/>
      <c r="H447" s="47"/>
      <c r="I447" s="47"/>
      <c r="J447" s="47"/>
      <c r="K447" s="47"/>
      <c r="L447" s="47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62"/>
    </row>
    <row r="448" spans="1:25" ht="21" x14ac:dyDescent="0.15">
      <c r="A448" s="16"/>
      <c r="B448" s="18"/>
      <c r="C448" s="18"/>
      <c r="D448" s="42"/>
      <c r="E448" s="43" t="s">
        <v>265</v>
      </c>
      <c r="F448" s="18" t="s">
        <v>266</v>
      </c>
      <c r="G448" s="18"/>
      <c r="H448" s="18"/>
      <c r="I448" s="18"/>
      <c r="J448" s="18"/>
      <c r="K448" s="18"/>
      <c r="L448" s="18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63"/>
    </row>
    <row r="449" spans="1:25" s="6" customFormat="1" x14ac:dyDescent="0.15">
      <c r="A449" s="9"/>
      <c r="B449" s="10"/>
      <c r="C449" s="10"/>
      <c r="D449" s="35"/>
      <c r="E449" s="44" t="s">
        <v>415</v>
      </c>
      <c r="F449" s="47"/>
      <c r="G449" s="47"/>
      <c r="H449" s="47"/>
      <c r="I449" s="47"/>
      <c r="J449" s="47"/>
      <c r="K449" s="47"/>
      <c r="L449" s="47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62"/>
    </row>
    <row r="450" spans="1:25" x14ac:dyDescent="0.15">
      <c r="A450" s="16"/>
      <c r="B450" s="18"/>
      <c r="C450" s="18"/>
      <c r="D450" s="42"/>
      <c r="E450" s="43" t="s">
        <v>294</v>
      </c>
      <c r="F450" s="18" t="s">
        <v>293</v>
      </c>
      <c r="G450" s="18"/>
      <c r="H450" s="18"/>
      <c r="I450" s="18"/>
      <c r="J450" s="18"/>
      <c r="K450" s="18"/>
      <c r="L450" s="18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63"/>
    </row>
    <row r="451" spans="1:25" x14ac:dyDescent="0.15">
      <c r="A451" s="16" t="s">
        <v>154</v>
      </c>
      <c r="B451" s="18" t="s">
        <v>143</v>
      </c>
      <c r="C451" s="18" t="s">
        <v>64</v>
      </c>
      <c r="D451" s="18" t="s">
        <v>47</v>
      </c>
      <c r="E451" s="43" t="s">
        <v>155</v>
      </c>
      <c r="F451" s="42"/>
      <c r="G451" s="42"/>
      <c r="H451" s="42"/>
      <c r="I451" s="42"/>
      <c r="J451" s="95"/>
      <c r="K451" s="95"/>
      <c r="L451" s="42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63"/>
    </row>
    <row r="452" spans="1:25" x14ac:dyDescent="0.15">
      <c r="A452" s="16"/>
      <c r="B452" s="18"/>
      <c r="C452" s="18"/>
      <c r="D452" s="42"/>
      <c r="E452" s="43" t="s">
        <v>5</v>
      </c>
      <c r="F452" s="42"/>
      <c r="G452" s="42"/>
      <c r="H452" s="42"/>
      <c r="I452" s="42"/>
      <c r="J452" s="42"/>
      <c r="K452" s="42"/>
      <c r="L452" s="42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63"/>
    </row>
    <row r="453" spans="1:25" s="6" customFormat="1" ht="21" x14ac:dyDescent="0.15">
      <c r="A453" s="9"/>
      <c r="B453" s="10"/>
      <c r="C453" s="10"/>
      <c r="D453" s="35"/>
      <c r="E453" s="44" t="s">
        <v>416</v>
      </c>
      <c r="F453" s="47"/>
      <c r="G453" s="47"/>
      <c r="H453" s="47"/>
      <c r="I453" s="47"/>
      <c r="J453" s="47"/>
      <c r="K453" s="47"/>
      <c r="L453" s="47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62"/>
    </row>
    <row r="454" spans="1:25" s="6" customFormat="1" x14ac:dyDescent="0.15">
      <c r="A454" s="9"/>
      <c r="B454" s="10"/>
      <c r="C454" s="10"/>
      <c r="D454" s="35"/>
      <c r="E454" s="43" t="s">
        <v>260</v>
      </c>
      <c r="F454" s="18" t="s">
        <v>261</v>
      </c>
      <c r="G454" s="47"/>
      <c r="H454" s="47"/>
      <c r="I454" s="47"/>
      <c r="J454" s="96"/>
      <c r="K454" s="96"/>
      <c r="L454" s="47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62"/>
    </row>
    <row r="455" spans="1:25" ht="21" x14ac:dyDescent="0.15">
      <c r="A455" s="16"/>
      <c r="B455" s="18"/>
      <c r="C455" s="18"/>
      <c r="D455" s="42"/>
      <c r="E455" s="43" t="s">
        <v>265</v>
      </c>
      <c r="F455" s="18" t="s">
        <v>266</v>
      </c>
      <c r="G455" s="18"/>
      <c r="H455" s="18"/>
      <c r="I455" s="18"/>
      <c r="J455" s="71"/>
      <c r="K455" s="71"/>
      <c r="L455" s="18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63"/>
    </row>
    <row r="456" spans="1:25" x14ac:dyDescent="0.15">
      <c r="A456" s="16" t="s">
        <v>156</v>
      </c>
      <c r="B456" s="18" t="s">
        <v>143</v>
      </c>
      <c r="C456" s="18" t="s">
        <v>64</v>
      </c>
      <c r="D456" s="18" t="s">
        <v>80</v>
      </c>
      <c r="E456" s="43" t="s">
        <v>157</v>
      </c>
      <c r="F456" s="42"/>
      <c r="G456" s="42"/>
      <c r="H456" s="42"/>
      <c r="I456" s="42"/>
      <c r="J456" s="42"/>
      <c r="K456" s="42"/>
      <c r="L456" s="42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63"/>
    </row>
    <row r="457" spans="1:25" x14ac:dyDescent="0.15">
      <c r="A457" s="16"/>
      <c r="B457" s="18"/>
      <c r="C457" s="18"/>
      <c r="D457" s="42"/>
      <c r="E457" s="43" t="s">
        <v>5</v>
      </c>
      <c r="F457" s="42"/>
      <c r="G457" s="42"/>
      <c r="H457" s="42"/>
      <c r="I457" s="42"/>
      <c r="J457" s="42"/>
      <c r="K457" s="42"/>
      <c r="L457" s="42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63"/>
    </row>
    <row r="458" spans="1:25" s="6" customFormat="1" ht="21" x14ac:dyDescent="0.15">
      <c r="A458" s="9"/>
      <c r="B458" s="10"/>
      <c r="C458" s="10"/>
      <c r="D458" s="35"/>
      <c r="E458" s="44" t="s">
        <v>417</v>
      </c>
      <c r="F458" s="47"/>
      <c r="G458" s="47"/>
      <c r="H458" s="47"/>
      <c r="I458" s="47"/>
      <c r="J458" s="47"/>
      <c r="K458" s="47"/>
      <c r="L458" s="47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62"/>
    </row>
    <row r="459" spans="1:25" x14ac:dyDescent="0.15">
      <c r="A459" s="16"/>
      <c r="B459" s="18"/>
      <c r="C459" s="18"/>
      <c r="D459" s="42"/>
      <c r="E459" s="43" t="s">
        <v>229</v>
      </c>
      <c r="F459" s="18" t="s">
        <v>228</v>
      </c>
      <c r="G459" s="18"/>
      <c r="H459" s="18"/>
      <c r="I459" s="18"/>
      <c r="J459" s="18"/>
      <c r="K459" s="18"/>
      <c r="L459" s="18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63"/>
    </row>
    <row r="460" spans="1:25" x14ac:dyDescent="0.15">
      <c r="A460" s="16"/>
      <c r="B460" s="18"/>
      <c r="C460" s="18"/>
      <c r="D460" s="42"/>
      <c r="E460" s="92" t="s">
        <v>467</v>
      </c>
      <c r="F460" s="18">
        <v>4236</v>
      </c>
      <c r="G460" s="18"/>
      <c r="H460" s="18"/>
      <c r="I460" s="18"/>
      <c r="J460" s="18"/>
      <c r="K460" s="18"/>
      <c r="L460" s="18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63"/>
    </row>
    <row r="461" spans="1:25" x14ac:dyDescent="0.15">
      <c r="A461" s="16"/>
      <c r="B461" s="18"/>
      <c r="C461" s="18"/>
      <c r="D461" s="42"/>
      <c r="E461" s="43" t="s">
        <v>245</v>
      </c>
      <c r="F461" s="18" t="s">
        <v>244</v>
      </c>
      <c r="G461" s="18"/>
      <c r="H461" s="18"/>
      <c r="I461" s="18"/>
      <c r="J461" s="18"/>
      <c r="K461" s="18"/>
      <c r="L461" s="18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63"/>
    </row>
    <row r="462" spans="1:25" x14ac:dyDescent="0.15">
      <c r="A462" s="16"/>
      <c r="B462" s="18"/>
      <c r="C462" s="18"/>
      <c r="D462" s="42"/>
      <c r="E462" s="43" t="s">
        <v>246</v>
      </c>
      <c r="F462" s="18" t="s">
        <v>247</v>
      </c>
      <c r="G462" s="18"/>
      <c r="H462" s="18"/>
      <c r="I462" s="18"/>
      <c r="J462" s="18"/>
      <c r="K462" s="18"/>
      <c r="L462" s="18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63"/>
    </row>
    <row r="463" spans="1:25" x14ac:dyDescent="0.15">
      <c r="A463" s="16"/>
      <c r="B463" s="18"/>
      <c r="C463" s="18"/>
      <c r="D463" s="42"/>
      <c r="E463" s="43" t="s">
        <v>255</v>
      </c>
      <c r="F463" s="18" t="s">
        <v>254</v>
      </c>
      <c r="G463" s="18"/>
      <c r="H463" s="18"/>
      <c r="I463" s="18"/>
      <c r="J463" s="18"/>
      <c r="K463" s="18"/>
      <c r="L463" s="18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63"/>
    </row>
    <row r="464" spans="1:25" x14ac:dyDescent="0.15">
      <c r="A464" s="16"/>
      <c r="B464" s="18"/>
      <c r="C464" s="18"/>
      <c r="D464" s="42"/>
      <c r="E464" s="43" t="s">
        <v>259</v>
      </c>
      <c r="F464" s="18" t="s">
        <v>258</v>
      </c>
      <c r="G464" s="18"/>
      <c r="H464" s="18"/>
      <c r="I464" s="18"/>
      <c r="J464" s="18"/>
      <c r="K464" s="18"/>
      <c r="L464" s="18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63"/>
    </row>
    <row r="465" spans="1:25" x14ac:dyDescent="0.15">
      <c r="A465" s="16"/>
      <c r="B465" s="18"/>
      <c r="C465" s="18"/>
      <c r="D465" s="42"/>
      <c r="E465" s="43" t="s">
        <v>260</v>
      </c>
      <c r="F465" s="18" t="s">
        <v>261</v>
      </c>
      <c r="G465" s="18"/>
      <c r="H465" s="18"/>
      <c r="I465" s="18"/>
      <c r="J465" s="18"/>
      <c r="K465" s="18"/>
      <c r="L465" s="18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63"/>
    </row>
    <row r="466" spans="1:25" ht="21" x14ac:dyDescent="0.15">
      <c r="A466" s="16"/>
      <c r="B466" s="18"/>
      <c r="C466" s="18"/>
      <c r="D466" s="42"/>
      <c r="E466" s="43" t="s">
        <v>283</v>
      </c>
      <c r="F466" s="18" t="s">
        <v>284</v>
      </c>
      <c r="G466" s="18"/>
      <c r="H466" s="18"/>
      <c r="I466" s="18"/>
      <c r="J466" s="18"/>
      <c r="K466" s="18"/>
      <c r="L466" s="18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63"/>
    </row>
    <row r="467" spans="1:25" s="6" customFormat="1" x14ac:dyDescent="0.15">
      <c r="A467" s="9"/>
      <c r="B467" s="10"/>
      <c r="C467" s="10"/>
      <c r="D467" s="35"/>
      <c r="E467" s="44" t="s">
        <v>418</v>
      </c>
      <c r="F467" s="47"/>
      <c r="G467" s="47"/>
      <c r="H467" s="47"/>
      <c r="I467" s="47"/>
      <c r="J467" s="47"/>
      <c r="K467" s="47"/>
      <c r="L467" s="47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62"/>
    </row>
    <row r="468" spans="1:25" ht="21" x14ac:dyDescent="0.15">
      <c r="A468" s="16"/>
      <c r="B468" s="18"/>
      <c r="C468" s="18"/>
      <c r="D468" s="42"/>
      <c r="E468" s="43" t="s">
        <v>265</v>
      </c>
      <c r="F468" s="18" t="s">
        <v>266</v>
      </c>
      <c r="G468" s="18"/>
      <c r="H468" s="18"/>
      <c r="I468" s="18"/>
      <c r="J468" s="18"/>
      <c r="K468" s="18"/>
      <c r="L468" s="18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63"/>
    </row>
    <row r="469" spans="1:25" x14ac:dyDescent="0.15">
      <c r="A469" s="16" t="s">
        <v>158</v>
      </c>
      <c r="B469" s="18" t="s">
        <v>143</v>
      </c>
      <c r="C469" s="18" t="s">
        <v>64</v>
      </c>
      <c r="D469" s="18" t="s">
        <v>53</v>
      </c>
      <c r="E469" s="43" t="s">
        <v>159</v>
      </c>
      <c r="F469" s="42"/>
      <c r="G469" s="42"/>
      <c r="H469" s="42"/>
      <c r="I469" s="42"/>
      <c r="J469" s="42"/>
      <c r="K469" s="42"/>
      <c r="L469" s="42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63"/>
    </row>
    <row r="470" spans="1:25" x14ac:dyDescent="0.15">
      <c r="A470" s="16"/>
      <c r="B470" s="18"/>
      <c r="C470" s="18"/>
      <c r="D470" s="42"/>
      <c r="E470" s="43" t="s">
        <v>5</v>
      </c>
      <c r="F470" s="42"/>
      <c r="G470" s="42"/>
      <c r="H470" s="42"/>
      <c r="I470" s="42"/>
      <c r="J470" s="42"/>
      <c r="K470" s="42"/>
      <c r="L470" s="42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63"/>
    </row>
    <row r="471" spans="1:25" s="6" customFormat="1" ht="21" x14ac:dyDescent="0.15">
      <c r="A471" s="9"/>
      <c r="B471" s="10"/>
      <c r="C471" s="10"/>
      <c r="D471" s="35"/>
      <c r="E471" s="44" t="s">
        <v>419</v>
      </c>
      <c r="F471" s="47"/>
      <c r="G471" s="47"/>
      <c r="H471" s="47"/>
      <c r="I471" s="47"/>
      <c r="J471" s="47"/>
      <c r="K471" s="47"/>
      <c r="L471" s="47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62"/>
    </row>
    <row r="472" spans="1:25" ht="21" x14ac:dyDescent="0.15">
      <c r="A472" s="16"/>
      <c r="B472" s="18"/>
      <c r="C472" s="18"/>
      <c r="D472" s="42"/>
      <c r="E472" s="43" t="s">
        <v>265</v>
      </c>
      <c r="F472" s="18" t="s">
        <v>266</v>
      </c>
      <c r="G472" s="18"/>
      <c r="H472" s="18"/>
      <c r="I472" s="18"/>
      <c r="J472" s="18"/>
      <c r="K472" s="18"/>
      <c r="L472" s="18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63"/>
    </row>
    <row r="473" spans="1:25" s="6" customFormat="1" x14ac:dyDescent="0.15">
      <c r="A473" s="9"/>
      <c r="B473" s="10"/>
      <c r="C473" s="10"/>
      <c r="D473" s="35"/>
      <c r="E473" s="44" t="s">
        <v>420</v>
      </c>
      <c r="F473" s="47"/>
      <c r="G473" s="47"/>
      <c r="H473" s="47"/>
      <c r="I473" s="47"/>
      <c r="J473" s="47"/>
      <c r="K473" s="47"/>
      <c r="L473" s="47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62"/>
    </row>
    <row r="474" spans="1:25" ht="21" x14ac:dyDescent="0.15">
      <c r="A474" s="16"/>
      <c r="B474" s="18"/>
      <c r="C474" s="18"/>
      <c r="D474" s="42"/>
      <c r="E474" s="43" t="s">
        <v>265</v>
      </c>
      <c r="F474" s="18" t="s">
        <v>266</v>
      </c>
      <c r="G474" s="18"/>
      <c r="H474" s="18"/>
      <c r="I474" s="18"/>
      <c r="J474" s="18"/>
      <c r="K474" s="18"/>
      <c r="L474" s="18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63"/>
    </row>
    <row r="475" spans="1:25" s="6" customFormat="1" x14ac:dyDescent="0.15">
      <c r="A475" s="9"/>
      <c r="B475" s="10"/>
      <c r="C475" s="10"/>
      <c r="D475" s="35"/>
      <c r="E475" s="44" t="s">
        <v>421</v>
      </c>
      <c r="F475" s="47"/>
      <c r="G475" s="47"/>
      <c r="H475" s="47"/>
      <c r="I475" s="47"/>
      <c r="J475" s="47"/>
      <c r="K475" s="47"/>
      <c r="L475" s="47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62"/>
    </row>
    <row r="476" spans="1:25" x14ac:dyDescent="0.15">
      <c r="A476" s="16"/>
      <c r="B476" s="18"/>
      <c r="C476" s="18"/>
      <c r="D476" s="42"/>
      <c r="E476" s="43" t="s">
        <v>294</v>
      </c>
      <c r="F476" s="18" t="s">
        <v>293</v>
      </c>
      <c r="G476" s="18"/>
      <c r="H476" s="18"/>
      <c r="I476" s="18"/>
      <c r="J476" s="18"/>
      <c r="K476" s="18"/>
      <c r="L476" s="18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63"/>
    </row>
    <row r="477" spans="1:25" x14ac:dyDescent="0.15">
      <c r="A477" s="16"/>
      <c r="B477" s="18"/>
      <c r="C477" s="18"/>
      <c r="D477" s="42"/>
      <c r="E477" s="43" t="s">
        <v>299</v>
      </c>
      <c r="F477" s="18" t="s">
        <v>300</v>
      </c>
      <c r="G477" s="18"/>
      <c r="H477" s="18"/>
      <c r="I477" s="18"/>
      <c r="J477" s="18"/>
      <c r="K477" s="18"/>
      <c r="L477" s="18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63"/>
    </row>
    <row r="478" spans="1:25" ht="21" x14ac:dyDescent="0.15">
      <c r="A478" s="16" t="s">
        <v>160</v>
      </c>
      <c r="B478" s="18" t="s">
        <v>143</v>
      </c>
      <c r="C478" s="18" t="s">
        <v>64</v>
      </c>
      <c r="D478" s="18" t="s">
        <v>92</v>
      </c>
      <c r="E478" s="43" t="s">
        <v>161</v>
      </c>
      <c r="F478" s="42"/>
      <c r="G478" s="42"/>
      <c r="H478" s="42"/>
      <c r="I478" s="42"/>
      <c r="J478" s="42"/>
      <c r="K478" s="42"/>
      <c r="L478" s="42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63"/>
    </row>
    <row r="479" spans="1:25" x14ac:dyDescent="0.15">
      <c r="A479" s="16"/>
      <c r="B479" s="18"/>
      <c r="C479" s="18"/>
      <c r="D479" s="42"/>
      <c r="E479" s="43" t="s">
        <v>5</v>
      </c>
      <c r="F479" s="42"/>
      <c r="G479" s="42"/>
      <c r="H479" s="42"/>
      <c r="I479" s="42"/>
      <c r="J479" s="42"/>
      <c r="K479" s="42"/>
      <c r="L479" s="42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63"/>
    </row>
    <row r="480" spans="1:25" s="6" customFormat="1" ht="21" x14ac:dyDescent="0.15">
      <c r="A480" s="9"/>
      <c r="B480" s="10"/>
      <c r="C480" s="10"/>
      <c r="D480" s="35"/>
      <c r="E480" s="44" t="s">
        <v>422</v>
      </c>
      <c r="F480" s="47"/>
      <c r="G480" s="47"/>
      <c r="H480" s="47"/>
      <c r="I480" s="47"/>
      <c r="J480" s="47"/>
      <c r="K480" s="47"/>
      <c r="L480" s="47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62"/>
    </row>
    <row r="481" spans="1:25" x14ac:dyDescent="0.15">
      <c r="A481" s="16"/>
      <c r="B481" s="18"/>
      <c r="C481" s="18"/>
      <c r="D481" s="42"/>
      <c r="E481" s="43" t="s">
        <v>246</v>
      </c>
      <c r="F481" s="18" t="s">
        <v>247</v>
      </c>
      <c r="G481" s="18"/>
      <c r="H481" s="18"/>
      <c r="I481" s="18"/>
      <c r="J481" s="18"/>
      <c r="K481" s="18"/>
      <c r="L481" s="18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63"/>
    </row>
    <row r="482" spans="1:25" ht="21" x14ac:dyDescent="0.15">
      <c r="A482" s="16"/>
      <c r="B482" s="18"/>
      <c r="C482" s="18"/>
      <c r="D482" s="42"/>
      <c r="E482" s="43" t="s">
        <v>251</v>
      </c>
      <c r="F482" s="18" t="s">
        <v>250</v>
      </c>
      <c r="G482" s="18"/>
      <c r="H482" s="18"/>
      <c r="I482" s="18"/>
      <c r="J482" s="18"/>
      <c r="K482" s="18"/>
      <c r="L482" s="18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63"/>
    </row>
    <row r="483" spans="1:25" s="6" customFormat="1" ht="21" x14ac:dyDescent="0.15">
      <c r="A483" s="9" t="s">
        <v>162</v>
      </c>
      <c r="B483" s="10" t="s">
        <v>143</v>
      </c>
      <c r="C483" s="10" t="s">
        <v>80</v>
      </c>
      <c r="D483" s="35" t="s">
        <v>38</v>
      </c>
      <c r="E483" s="44" t="s">
        <v>163</v>
      </c>
      <c r="F483" s="47"/>
      <c r="G483" s="47"/>
      <c r="H483" s="47"/>
      <c r="I483" s="47"/>
      <c r="J483" s="47"/>
      <c r="K483" s="47"/>
      <c r="L483" s="47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62"/>
    </row>
    <row r="484" spans="1:25" x14ac:dyDescent="0.15">
      <c r="A484" s="16"/>
      <c r="B484" s="18"/>
      <c r="C484" s="18"/>
      <c r="D484" s="42"/>
      <c r="E484" s="43" t="s">
        <v>43</v>
      </c>
      <c r="F484" s="42"/>
      <c r="G484" s="42"/>
      <c r="H484" s="42"/>
      <c r="I484" s="42"/>
      <c r="J484" s="42"/>
      <c r="K484" s="42"/>
      <c r="L484" s="42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63"/>
    </row>
    <row r="485" spans="1:25" x14ac:dyDescent="0.15">
      <c r="A485" s="16" t="s">
        <v>164</v>
      </c>
      <c r="B485" s="18" t="s">
        <v>143</v>
      </c>
      <c r="C485" s="18" t="s">
        <v>80</v>
      </c>
      <c r="D485" s="18" t="s">
        <v>41</v>
      </c>
      <c r="E485" s="43" t="s">
        <v>165</v>
      </c>
      <c r="F485" s="42"/>
      <c r="G485" s="42"/>
      <c r="H485" s="42"/>
      <c r="I485" s="42"/>
      <c r="J485" s="42"/>
      <c r="K485" s="42"/>
      <c r="L485" s="42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63"/>
    </row>
    <row r="486" spans="1:25" x14ac:dyDescent="0.15">
      <c r="A486" s="16"/>
      <c r="B486" s="18"/>
      <c r="C486" s="18"/>
      <c r="D486" s="42"/>
      <c r="E486" s="43" t="s">
        <v>5</v>
      </c>
      <c r="F486" s="42"/>
      <c r="G486" s="42"/>
      <c r="H486" s="42"/>
      <c r="I486" s="42"/>
      <c r="J486" s="42"/>
      <c r="K486" s="42"/>
      <c r="L486" s="42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63"/>
    </row>
    <row r="487" spans="1:25" s="6" customFormat="1" ht="21" x14ac:dyDescent="0.15">
      <c r="A487" s="9"/>
      <c r="B487" s="10"/>
      <c r="C487" s="10"/>
      <c r="D487" s="35"/>
      <c r="E487" s="44" t="s">
        <v>423</v>
      </c>
      <c r="F487" s="47"/>
      <c r="G487" s="47"/>
      <c r="H487" s="47"/>
      <c r="I487" s="47"/>
      <c r="J487" s="47"/>
      <c r="K487" s="47"/>
      <c r="L487" s="47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62"/>
    </row>
    <row r="488" spans="1:25" x14ac:dyDescent="0.15">
      <c r="A488" s="16"/>
      <c r="B488" s="18"/>
      <c r="C488" s="18"/>
      <c r="D488" s="42"/>
      <c r="E488" s="43" t="s">
        <v>246</v>
      </c>
      <c r="F488" s="18" t="s">
        <v>247</v>
      </c>
      <c r="G488" s="18"/>
      <c r="H488" s="18"/>
      <c r="I488" s="18"/>
      <c r="J488" s="18"/>
      <c r="K488" s="18"/>
      <c r="L488" s="18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63"/>
    </row>
    <row r="489" spans="1:25" x14ac:dyDescent="0.15">
      <c r="A489" s="16" t="s">
        <v>166</v>
      </c>
      <c r="B489" s="18" t="s">
        <v>143</v>
      </c>
      <c r="C489" s="18" t="s">
        <v>80</v>
      </c>
      <c r="D489" s="18" t="s">
        <v>47</v>
      </c>
      <c r="E489" s="43" t="s">
        <v>167</v>
      </c>
      <c r="F489" s="42"/>
      <c r="G489" s="42"/>
      <c r="H489" s="42"/>
      <c r="I489" s="42"/>
      <c r="J489" s="42"/>
      <c r="K489" s="42"/>
      <c r="L489" s="42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63"/>
    </row>
    <row r="490" spans="1:25" x14ac:dyDescent="0.15">
      <c r="A490" s="16"/>
      <c r="B490" s="18"/>
      <c r="C490" s="18"/>
      <c r="D490" s="42"/>
      <c r="E490" s="43" t="s">
        <v>5</v>
      </c>
      <c r="F490" s="42"/>
      <c r="G490" s="42"/>
      <c r="H490" s="42"/>
      <c r="I490" s="42"/>
      <c r="J490" s="42"/>
      <c r="K490" s="42"/>
      <c r="L490" s="42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63"/>
    </row>
    <row r="491" spans="1:25" s="6" customFormat="1" x14ac:dyDescent="0.15">
      <c r="A491" s="9"/>
      <c r="B491" s="10"/>
      <c r="C491" s="10"/>
      <c r="D491" s="35"/>
      <c r="E491" s="44" t="s">
        <v>424</v>
      </c>
      <c r="F491" s="47"/>
      <c r="G491" s="47"/>
      <c r="H491" s="47"/>
      <c r="I491" s="47"/>
      <c r="J491" s="47"/>
      <c r="K491" s="47"/>
      <c r="L491" s="47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62"/>
    </row>
    <row r="492" spans="1:25" ht="21" x14ac:dyDescent="0.15">
      <c r="A492" s="16"/>
      <c r="B492" s="18"/>
      <c r="C492" s="18"/>
      <c r="D492" s="42"/>
      <c r="E492" s="43" t="s">
        <v>283</v>
      </c>
      <c r="F492" s="18" t="s">
        <v>284</v>
      </c>
      <c r="G492" s="18"/>
      <c r="H492" s="18"/>
      <c r="I492" s="18"/>
      <c r="J492" s="18"/>
      <c r="K492" s="18"/>
      <c r="L492" s="18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63"/>
    </row>
    <row r="493" spans="1:25" s="6" customFormat="1" x14ac:dyDescent="0.15">
      <c r="A493" s="9" t="s">
        <v>168</v>
      </c>
      <c r="B493" s="10" t="s">
        <v>169</v>
      </c>
      <c r="C493" s="10" t="s">
        <v>38</v>
      </c>
      <c r="D493" s="35" t="s">
        <v>38</v>
      </c>
      <c r="E493" s="44" t="s">
        <v>170</v>
      </c>
      <c r="F493" s="47"/>
      <c r="G493" s="47"/>
      <c r="H493" s="47"/>
      <c r="I493" s="47"/>
      <c r="J493" s="47"/>
      <c r="K493" s="47"/>
      <c r="L493" s="47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62"/>
    </row>
    <row r="494" spans="1:25" x14ac:dyDescent="0.15">
      <c r="A494" s="16"/>
      <c r="B494" s="18"/>
      <c r="C494" s="18"/>
      <c r="D494" s="42"/>
      <c r="E494" s="43" t="s">
        <v>5</v>
      </c>
      <c r="F494" s="42"/>
      <c r="G494" s="42"/>
      <c r="H494" s="42"/>
      <c r="I494" s="42"/>
      <c r="J494" s="42"/>
      <c r="K494" s="42"/>
      <c r="L494" s="42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63"/>
    </row>
    <row r="495" spans="1:25" s="6" customFormat="1" ht="21" x14ac:dyDescent="0.15">
      <c r="A495" s="9" t="s">
        <v>171</v>
      </c>
      <c r="B495" s="10" t="s">
        <v>169</v>
      </c>
      <c r="C495" s="10" t="s">
        <v>41</v>
      </c>
      <c r="D495" s="35" t="s">
        <v>38</v>
      </c>
      <c r="E495" s="44" t="s">
        <v>172</v>
      </c>
      <c r="F495" s="47"/>
      <c r="G495" s="47"/>
      <c r="H495" s="47"/>
      <c r="I495" s="47"/>
      <c r="J495" s="47"/>
      <c r="K495" s="47"/>
      <c r="L495" s="47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62"/>
    </row>
    <row r="496" spans="1:25" x14ac:dyDescent="0.15">
      <c r="A496" s="16"/>
      <c r="B496" s="18"/>
      <c r="C496" s="18"/>
      <c r="D496" s="42"/>
      <c r="E496" s="43" t="s">
        <v>43</v>
      </c>
      <c r="F496" s="42"/>
      <c r="G496" s="42"/>
      <c r="H496" s="42"/>
      <c r="I496" s="42"/>
      <c r="J496" s="42"/>
      <c r="K496" s="42"/>
      <c r="L496" s="42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63"/>
    </row>
    <row r="497" spans="1:25" x14ac:dyDescent="0.15">
      <c r="A497" s="16" t="s">
        <v>173</v>
      </c>
      <c r="B497" s="18" t="s">
        <v>169</v>
      </c>
      <c r="C497" s="18" t="s">
        <v>41</v>
      </c>
      <c r="D497" s="18" t="s">
        <v>41</v>
      </c>
      <c r="E497" s="43" t="s">
        <v>174</v>
      </c>
      <c r="F497" s="42"/>
      <c r="G497" s="42"/>
      <c r="H497" s="42"/>
      <c r="I497" s="42"/>
      <c r="J497" s="42"/>
      <c r="K497" s="42"/>
      <c r="L497" s="42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63"/>
    </row>
    <row r="498" spans="1:25" x14ac:dyDescent="0.15">
      <c r="A498" s="16"/>
      <c r="B498" s="18"/>
      <c r="C498" s="18"/>
      <c r="D498" s="42"/>
      <c r="E498" s="43" t="s">
        <v>5</v>
      </c>
      <c r="F498" s="42"/>
      <c r="G498" s="42"/>
      <c r="H498" s="42"/>
      <c r="I498" s="42"/>
      <c r="J498" s="42"/>
      <c r="K498" s="42"/>
      <c r="L498" s="42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63"/>
    </row>
    <row r="499" spans="1:25" s="6" customFormat="1" x14ac:dyDescent="0.15">
      <c r="A499" s="9"/>
      <c r="B499" s="10"/>
      <c r="C499" s="10"/>
      <c r="D499" s="35"/>
      <c r="E499" s="44" t="s">
        <v>425</v>
      </c>
      <c r="F499" s="47"/>
      <c r="G499" s="47"/>
      <c r="H499" s="47"/>
      <c r="I499" s="47"/>
      <c r="J499" s="47"/>
      <c r="K499" s="47"/>
      <c r="L499" s="47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62"/>
    </row>
    <row r="500" spans="1:25" x14ac:dyDescent="0.15">
      <c r="A500" s="16"/>
      <c r="B500" s="18"/>
      <c r="C500" s="18"/>
      <c r="D500" s="42"/>
      <c r="E500" s="43" t="s">
        <v>246</v>
      </c>
      <c r="F500" s="18" t="s">
        <v>247</v>
      </c>
      <c r="G500" s="18"/>
      <c r="H500" s="18"/>
      <c r="I500" s="18"/>
      <c r="J500" s="18"/>
      <c r="K500" s="18"/>
      <c r="L500" s="18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63"/>
    </row>
    <row r="501" spans="1:25" x14ac:dyDescent="0.15">
      <c r="A501" s="16"/>
      <c r="B501" s="18"/>
      <c r="C501" s="18"/>
      <c r="D501" s="42"/>
      <c r="E501" s="43" t="s">
        <v>260</v>
      </c>
      <c r="F501" s="18" t="s">
        <v>261</v>
      </c>
      <c r="G501" s="18"/>
      <c r="H501" s="18"/>
      <c r="I501" s="18"/>
      <c r="J501" s="18"/>
      <c r="K501" s="18"/>
      <c r="L501" s="18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63"/>
    </row>
    <row r="502" spans="1:25" ht="21" x14ac:dyDescent="0.15">
      <c r="A502" s="16"/>
      <c r="B502" s="18"/>
      <c r="C502" s="18"/>
      <c r="D502" s="42"/>
      <c r="E502" s="43" t="s">
        <v>265</v>
      </c>
      <c r="F502" s="18" t="s">
        <v>266</v>
      </c>
      <c r="G502" s="18"/>
      <c r="H502" s="18"/>
      <c r="I502" s="18"/>
      <c r="J502" s="18"/>
      <c r="K502" s="18"/>
      <c r="L502" s="18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63"/>
    </row>
    <row r="503" spans="1:25" s="6" customFormat="1" ht="31.5" x14ac:dyDescent="0.15">
      <c r="A503" s="9"/>
      <c r="B503" s="10"/>
      <c r="C503" s="10"/>
      <c r="D503" s="35"/>
      <c r="E503" s="44" t="s">
        <v>473</v>
      </c>
      <c r="F503" s="47"/>
      <c r="G503" s="47"/>
      <c r="H503" s="47"/>
      <c r="I503" s="47"/>
      <c r="J503" s="47"/>
      <c r="K503" s="47"/>
      <c r="L503" s="47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62"/>
    </row>
    <row r="504" spans="1:25" x14ac:dyDescent="0.15">
      <c r="A504" s="16"/>
      <c r="B504" s="18"/>
      <c r="C504" s="18"/>
      <c r="D504" s="42"/>
      <c r="E504" s="43" t="s">
        <v>260</v>
      </c>
      <c r="F504" s="18" t="s">
        <v>261</v>
      </c>
      <c r="G504" s="18"/>
      <c r="H504" s="18"/>
      <c r="I504" s="18"/>
      <c r="J504" s="18"/>
      <c r="K504" s="18"/>
      <c r="L504" s="18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63"/>
    </row>
    <row r="505" spans="1:25" x14ac:dyDescent="0.15">
      <c r="A505" s="16"/>
      <c r="B505" s="18"/>
      <c r="C505" s="18"/>
      <c r="D505" s="42"/>
      <c r="E505" s="43" t="s">
        <v>299</v>
      </c>
      <c r="F505" s="18" t="s">
        <v>300</v>
      </c>
      <c r="G505" s="18"/>
      <c r="H505" s="18"/>
      <c r="I505" s="18"/>
      <c r="J505" s="18"/>
      <c r="K505" s="18"/>
      <c r="L505" s="18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63"/>
    </row>
    <row r="506" spans="1:25" x14ac:dyDescent="0.15">
      <c r="A506" s="16"/>
      <c r="B506" s="18"/>
      <c r="C506" s="18"/>
      <c r="D506" s="42"/>
      <c r="E506" s="46" t="s">
        <v>294</v>
      </c>
      <c r="F506" s="10" t="s">
        <v>293</v>
      </c>
      <c r="G506" s="42"/>
      <c r="H506" s="42"/>
      <c r="I506" s="42"/>
      <c r="J506" s="42"/>
      <c r="K506" s="42"/>
      <c r="L506" s="42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63"/>
    </row>
    <row r="507" spans="1:25" x14ac:dyDescent="0.15">
      <c r="A507" s="16"/>
      <c r="B507" s="18"/>
      <c r="C507" s="18"/>
      <c r="D507" s="42"/>
      <c r="E507" s="43" t="s">
        <v>469</v>
      </c>
      <c r="F507" s="18">
        <v>5134</v>
      </c>
      <c r="G507" s="42"/>
      <c r="H507" s="42"/>
      <c r="I507" s="42"/>
      <c r="J507" s="42"/>
      <c r="K507" s="42"/>
      <c r="L507" s="42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63"/>
    </row>
    <row r="508" spans="1:25" s="6" customFormat="1" ht="21" x14ac:dyDescent="0.15">
      <c r="A508" s="9"/>
      <c r="B508" s="10"/>
      <c r="C508" s="10"/>
      <c r="D508" s="35"/>
      <c r="E508" s="44" t="s">
        <v>426</v>
      </c>
      <c r="F508" s="47"/>
      <c r="G508" s="47"/>
      <c r="H508" s="47"/>
      <c r="I508" s="47"/>
      <c r="J508" s="47"/>
      <c r="K508" s="47"/>
      <c r="L508" s="47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62"/>
    </row>
    <row r="509" spans="1:25" ht="21" x14ac:dyDescent="0.15">
      <c r="A509" s="16"/>
      <c r="B509" s="18"/>
      <c r="C509" s="18"/>
      <c r="D509" s="42"/>
      <c r="E509" s="43" t="s">
        <v>265</v>
      </c>
      <c r="F509" s="18" t="s">
        <v>266</v>
      </c>
      <c r="G509" s="18"/>
      <c r="H509" s="18"/>
      <c r="I509" s="18"/>
      <c r="J509" s="18"/>
      <c r="K509" s="18"/>
      <c r="L509" s="18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63"/>
    </row>
    <row r="510" spans="1:25" x14ac:dyDescent="0.15">
      <c r="A510" s="16" t="s">
        <v>175</v>
      </c>
      <c r="B510" s="18" t="s">
        <v>169</v>
      </c>
      <c r="C510" s="18" t="s">
        <v>41</v>
      </c>
      <c r="D510" s="18" t="s">
        <v>64</v>
      </c>
      <c r="E510" s="43" t="s">
        <v>176</v>
      </c>
      <c r="F510" s="42"/>
      <c r="G510" s="42"/>
      <c r="H510" s="42"/>
      <c r="I510" s="42"/>
      <c r="J510" s="42"/>
      <c r="K510" s="42"/>
      <c r="L510" s="42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63"/>
    </row>
    <row r="511" spans="1:25" x14ac:dyDescent="0.15">
      <c r="A511" s="16"/>
      <c r="B511" s="18"/>
      <c r="C511" s="18"/>
      <c r="D511" s="42"/>
      <c r="E511" s="43" t="s">
        <v>5</v>
      </c>
      <c r="F511" s="42"/>
      <c r="G511" s="42"/>
      <c r="H511" s="42"/>
      <c r="I511" s="42"/>
      <c r="J511" s="42"/>
      <c r="K511" s="42"/>
      <c r="L511" s="42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63"/>
    </row>
    <row r="512" spans="1:25" s="6" customFormat="1" x14ac:dyDescent="0.15">
      <c r="A512" s="9"/>
      <c r="B512" s="10"/>
      <c r="C512" s="10"/>
      <c r="D512" s="35"/>
      <c r="E512" s="44" t="s">
        <v>427</v>
      </c>
      <c r="F512" s="47"/>
      <c r="G512" s="47"/>
      <c r="H512" s="47"/>
      <c r="I512" s="47"/>
      <c r="J512" s="47"/>
      <c r="K512" s="47"/>
      <c r="L512" s="47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62"/>
    </row>
    <row r="513" spans="1:25" ht="21" x14ac:dyDescent="0.15">
      <c r="A513" s="16"/>
      <c r="B513" s="18"/>
      <c r="C513" s="18"/>
      <c r="D513" s="42"/>
      <c r="E513" s="43" t="s">
        <v>265</v>
      </c>
      <c r="F513" s="18" t="s">
        <v>266</v>
      </c>
      <c r="G513" s="18"/>
      <c r="H513" s="18"/>
      <c r="I513" s="18"/>
      <c r="J513" s="18"/>
      <c r="K513" s="18"/>
      <c r="L513" s="18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63"/>
    </row>
    <row r="514" spans="1:25" s="6" customFormat="1" x14ac:dyDescent="0.15">
      <c r="A514" s="9" t="s">
        <v>177</v>
      </c>
      <c r="B514" s="10" t="s">
        <v>169</v>
      </c>
      <c r="C514" s="10" t="s">
        <v>64</v>
      </c>
      <c r="D514" s="35" t="s">
        <v>38</v>
      </c>
      <c r="E514" s="44" t="s">
        <v>178</v>
      </c>
      <c r="F514" s="47"/>
      <c r="G514" s="47"/>
      <c r="H514" s="47"/>
      <c r="I514" s="47"/>
      <c r="J514" s="47"/>
      <c r="K514" s="47"/>
      <c r="L514" s="47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62"/>
    </row>
    <row r="515" spans="1:25" x14ac:dyDescent="0.15">
      <c r="A515" s="16"/>
      <c r="B515" s="18"/>
      <c r="C515" s="18"/>
      <c r="D515" s="42"/>
      <c r="E515" s="43" t="s">
        <v>43</v>
      </c>
      <c r="F515" s="42"/>
      <c r="G515" s="42"/>
      <c r="H515" s="42"/>
      <c r="I515" s="42"/>
      <c r="J515" s="42"/>
      <c r="K515" s="42"/>
      <c r="L515" s="42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63"/>
    </row>
    <row r="516" spans="1:25" x14ac:dyDescent="0.15">
      <c r="A516" s="16" t="s">
        <v>179</v>
      </c>
      <c r="B516" s="18" t="s">
        <v>169</v>
      </c>
      <c r="C516" s="18" t="s">
        <v>64</v>
      </c>
      <c r="D516" s="18" t="s">
        <v>41</v>
      </c>
      <c r="E516" s="43" t="s">
        <v>180</v>
      </c>
      <c r="F516" s="42"/>
      <c r="G516" s="42"/>
      <c r="H516" s="42"/>
      <c r="I516" s="42"/>
      <c r="J516" s="42"/>
      <c r="K516" s="42"/>
      <c r="L516" s="42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63"/>
    </row>
    <row r="517" spans="1:25" x14ac:dyDescent="0.15">
      <c r="A517" s="16"/>
      <c r="B517" s="18"/>
      <c r="C517" s="18"/>
      <c r="D517" s="42"/>
      <c r="E517" s="43" t="s">
        <v>5</v>
      </c>
      <c r="F517" s="42"/>
      <c r="G517" s="42"/>
      <c r="H517" s="42"/>
      <c r="I517" s="42"/>
      <c r="J517" s="42"/>
      <c r="K517" s="42"/>
      <c r="L517" s="42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63"/>
    </row>
    <row r="518" spans="1:25" s="6" customFormat="1" x14ac:dyDescent="0.15">
      <c r="A518" s="9"/>
      <c r="B518" s="10"/>
      <c r="C518" s="10"/>
      <c r="D518" s="35"/>
      <c r="E518" s="44" t="s">
        <v>427</v>
      </c>
      <c r="F518" s="47"/>
      <c r="G518" s="47"/>
      <c r="H518" s="47"/>
      <c r="I518" s="47"/>
      <c r="J518" s="47"/>
      <c r="K518" s="47"/>
      <c r="L518" s="47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62"/>
    </row>
    <row r="519" spans="1:25" ht="21" x14ac:dyDescent="0.15">
      <c r="A519" s="16"/>
      <c r="B519" s="18"/>
      <c r="C519" s="18"/>
      <c r="D519" s="42"/>
      <c r="E519" s="43" t="s">
        <v>265</v>
      </c>
      <c r="F519" s="18" t="s">
        <v>266</v>
      </c>
      <c r="G519" s="18"/>
      <c r="H519" s="18"/>
      <c r="I519" s="18"/>
      <c r="J519" s="18"/>
      <c r="K519" s="18"/>
      <c r="L519" s="18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63"/>
    </row>
    <row r="520" spans="1:25" x14ac:dyDescent="0.15">
      <c r="A520" s="16" t="s">
        <v>181</v>
      </c>
      <c r="B520" s="18" t="s">
        <v>169</v>
      </c>
      <c r="C520" s="18" t="s">
        <v>64</v>
      </c>
      <c r="D520" s="18" t="s">
        <v>64</v>
      </c>
      <c r="E520" s="43" t="s">
        <v>182</v>
      </c>
      <c r="F520" s="42"/>
      <c r="G520" s="42"/>
      <c r="H520" s="42"/>
      <c r="I520" s="42"/>
      <c r="J520" s="42"/>
      <c r="K520" s="42"/>
      <c r="L520" s="42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63"/>
    </row>
    <row r="521" spans="1:25" x14ac:dyDescent="0.15">
      <c r="A521" s="16"/>
      <c r="B521" s="18"/>
      <c r="C521" s="18"/>
      <c r="D521" s="42"/>
      <c r="E521" s="43" t="s">
        <v>5</v>
      </c>
      <c r="F521" s="42"/>
      <c r="G521" s="42"/>
      <c r="H521" s="42"/>
      <c r="I521" s="42"/>
      <c r="J521" s="42"/>
      <c r="K521" s="42"/>
      <c r="L521" s="42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63"/>
    </row>
    <row r="522" spans="1:25" s="6" customFormat="1" x14ac:dyDescent="0.15">
      <c r="A522" s="9"/>
      <c r="B522" s="10"/>
      <c r="C522" s="10"/>
      <c r="D522" s="35"/>
      <c r="E522" s="44" t="s">
        <v>427</v>
      </c>
      <c r="F522" s="47"/>
      <c r="G522" s="47"/>
      <c r="H522" s="47"/>
      <c r="I522" s="47"/>
      <c r="J522" s="47"/>
      <c r="K522" s="47"/>
      <c r="L522" s="47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62"/>
    </row>
    <row r="523" spans="1:25" ht="21" x14ac:dyDescent="0.15">
      <c r="A523" s="16"/>
      <c r="B523" s="18"/>
      <c r="C523" s="18"/>
      <c r="D523" s="42"/>
      <c r="E523" s="43" t="s">
        <v>265</v>
      </c>
      <c r="F523" s="18" t="s">
        <v>266</v>
      </c>
      <c r="G523" s="18"/>
      <c r="H523" s="18"/>
      <c r="I523" s="18"/>
      <c r="J523" s="18"/>
      <c r="K523" s="18"/>
      <c r="L523" s="18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63"/>
    </row>
    <row r="524" spans="1:25" s="6" customFormat="1" ht="21" x14ac:dyDescent="0.15">
      <c r="A524" s="9" t="s">
        <v>183</v>
      </c>
      <c r="B524" s="10" t="s">
        <v>169</v>
      </c>
      <c r="C524" s="10" t="s">
        <v>53</v>
      </c>
      <c r="D524" s="35" t="s">
        <v>38</v>
      </c>
      <c r="E524" s="44" t="s">
        <v>184</v>
      </c>
      <c r="F524" s="47"/>
      <c r="G524" s="47"/>
      <c r="H524" s="47"/>
      <c r="I524" s="47"/>
      <c r="J524" s="47"/>
      <c r="K524" s="47"/>
      <c r="L524" s="47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62"/>
    </row>
    <row r="525" spans="1:25" x14ac:dyDescent="0.15">
      <c r="A525" s="16"/>
      <c r="B525" s="18"/>
      <c r="C525" s="18"/>
      <c r="D525" s="42"/>
      <c r="E525" s="43" t="s">
        <v>43</v>
      </c>
      <c r="F525" s="42"/>
      <c r="G525" s="42"/>
      <c r="H525" s="42"/>
      <c r="I525" s="42"/>
      <c r="J525" s="42"/>
      <c r="K525" s="42"/>
      <c r="L525" s="42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63"/>
    </row>
    <row r="526" spans="1:25" x14ac:dyDescent="0.15">
      <c r="A526" s="16" t="s">
        <v>185</v>
      </c>
      <c r="B526" s="18" t="s">
        <v>169</v>
      </c>
      <c r="C526" s="18" t="s">
        <v>53</v>
      </c>
      <c r="D526" s="18" t="s">
        <v>41</v>
      </c>
      <c r="E526" s="43" t="s">
        <v>186</v>
      </c>
      <c r="F526" s="42"/>
      <c r="G526" s="42"/>
      <c r="H526" s="42"/>
      <c r="I526" s="42"/>
      <c r="J526" s="42"/>
      <c r="K526" s="42"/>
      <c r="L526" s="42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63"/>
    </row>
    <row r="527" spans="1:25" x14ac:dyDescent="0.15">
      <c r="A527" s="16"/>
      <c r="B527" s="18"/>
      <c r="C527" s="18"/>
      <c r="D527" s="42"/>
      <c r="E527" s="43" t="s">
        <v>5</v>
      </c>
      <c r="F527" s="42"/>
      <c r="G527" s="42"/>
      <c r="H527" s="42"/>
      <c r="I527" s="42"/>
      <c r="J527" s="42"/>
      <c r="K527" s="42"/>
      <c r="L527" s="42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63"/>
    </row>
    <row r="528" spans="1:25" s="6" customFormat="1" x14ac:dyDescent="0.15">
      <c r="A528" s="9"/>
      <c r="B528" s="10"/>
      <c r="C528" s="10"/>
      <c r="D528" s="35"/>
      <c r="E528" s="44" t="s">
        <v>428</v>
      </c>
      <c r="F528" s="47"/>
      <c r="G528" s="47"/>
      <c r="H528" s="47"/>
      <c r="I528" s="47"/>
      <c r="J528" s="47"/>
      <c r="K528" s="47"/>
      <c r="L528" s="47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62"/>
    </row>
    <row r="529" spans="1:25" ht="21" x14ac:dyDescent="0.15">
      <c r="A529" s="16"/>
      <c r="B529" s="18"/>
      <c r="C529" s="18"/>
      <c r="D529" s="42"/>
      <c r="E529" s="43" t="s">
        <v>265</v>
      </c>
      <c r="F529" s="18" t="s">
        <v>266</v>
      </c>
      <c r="G529" s="18"/>
      <c r="H529" s="18"/>
      <c r="I529" s="18"/>
      <c r="J529" s="71"/>
      <c r="K529" s="71"/>
      <c r="L529" s="18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63"/>
    </row>
    <row r="530" spans="1:25" s="6" customFormat="1" ht="21" x14ac:dyDescent="0.15">
      <c r="A530" s="9"/>
      <c r="B530" s="10"/>
      <c r="C530" s="10"/>
      <c r="D530" s="35"/>
      <c r="E530" s="44" t="s">
        <v>429</v>
      </c>
      <c r="F530" s="47"/>
      <c r="G530" s="47"/>
      <c r="H530" s="47"/>
      <c r="I530" s="47"/>
      <c r="J530" s="47"/>
      <c r="K530" s="47"/>
      <c r="L530" s="47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62"/>
    </row>
    <row r="531" spans="1:25" x14ac:dyDescent="0.15">
      <c r="A531" s="16"/>
      <c r="B531" s="18"/>
      <c r="C531" s="18"/>
      <c r="D531" s="42"/>
      <c r="E531" s="43" t="s">
        <v>299</v>
      </c>
      <c r="F531" s="18" t="s">
        <v>300</v>
      </c>
      <c r="G531" s="18"/>
      <c r="H531" s="18"/>
      <c r="I531" s="18"/>
      <c r="J531" s="18"/>
      <c r="K531" s="18"/>
      <c r="L531" s="18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63"/>
    </row>
    <row r="532" spans="1:25" s="6" customFormat="1" ht="42" x14ac:dyDescent="0.15">
      <c r="A532" s="9"/>
      <c r="B532" s="10"/>
      <c r="C532" s="10"/>
      <c r="D532" s="35"/>
      <c r="E532" s="44" t="s">
        <v>430</v>
      </c>
      <c r="F532" s="47"/>
      <c r="G532" s="47"/>
      <c r="H532" s="47"/>
      <c r="I532" s="47"/>
      <c r="J532" s="47"/>
      <c r="K532" s="47"/>
      <c r="L532" s="47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62"/>
    </row>
    <row r="533" spans="1:25" ht="21" x14ac:dyDescent="0.15">
      <c r="A533" s="16"/>
      <c r="B533" s="18"/>
      <c r="C533" s="18"/>
      <c r="D533" s="42"/>
      <c r="E533" s="43" t="s">
        <v>265</v>
      </c>
      <c r="F533" s="18" t="s">
        <v>266</v>
      </c>
      <c r="G533" s="18"/>
      <c r="H533" s="18"/>
      <c r="I533" s="18"/>
      <c r="J533" s="18"/>
      <c r="K533" s="18"/>
      <c r="L533" s="18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63"/>
    </row>
    <row r="534" spans="1:25" s="6" customFormat="1" ht="31.5" x14ac:dyDescent="0.15">
      <c r="A534" s="9"/>
      <c r="B534" s="10"/>
      <c r="C534" s="10"/>
      <c r="D534" s="35"/>
      <c r="E534" s="44" t="s">
        <v>431</v>
      </c>
      <c r="F534" s="47"/>
      <c r="G534" s="47"/>
      <c r="H534" s="47"/>
      <c r="I534" s="47"/>
      <c r="J534" s="47"/>
      <c r="K534" s="47"/>
      <c r="L534" s="47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62"/>
    </row>
    <row r="535" spans="1:25" ht="21" x14ac:dyDescent="0.15">
      <c r="A535" s="16"/>
      <c r="B535" s="18"/>
      <c r="C535" s="18"/>
      <c r="D535" s="42"/>
      <c r="E535" s="43" t="s">
        <v>265</v>
      </c>
      <c r="F535" s="18" t="s">
        <v>266</v>
      </c>
      <c r="G535" s="18"/>
      <c r="H535" s="18"/>
      <c r="I535" s="18"/>
      <c r="J535" s="18"/>
      <c r="K535" s="18"/>
      <c r="L535" s="18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63"/>
    </row>
    <row r="536" spans="1:25" s="6" customFormat="1" ht="21" x14ac:dyDescent="0.15">
      <c r="A536" s="9"/>
      <c r="B536" s="10"/>
      <c r="C536" s="10"/>
      <c r="D536" s="35"/>
      <c r="E536" s="44" t="s">
        <v>432</v>
      </c>
      <c r="F536" s="47"/>
      <c r="G536" s="47"/>
      <c r="H536" s="47"/>
      <c r="I536" s="47"/>
      <c r="J536" s="47"/>
      <c r="K536" s="47"/>
      <c r="L536" s="47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62"/>
    </row>
    <row r="537" spans="1:25" x14ac:dyDescent="0.15">
      <c r="A537" s="16"/>
      <c r="B537" s="18"/>
      <c r="C537" s="18"/>
      <c r="D537" s="42"/>
      <c r="E537" s="43" t="s">
        <v>292</v>
      </c>
      <c r="F537" s="18" t="s">
        <v>291</v>
      </c>
      <c r="G537" s="18"/>
      <c r="H537" s="18"/>
      <c r="I537" s="18"/>
      <c r="J537" s="18"/>
      <c r="K537" s="18"/>
      <c r="L537" s="18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63"/>
    </row>
    <row r="538" spans="1:25" x14ac:dyDescent="0.15">
      <c r="A538" s="16"/>
      <c r="B538" s="18"/>
      <c r="C538" s="18"/>
      <c r="D538" s="42"/>
      <c r="E538" s="43" t="s">
        <v>294</v>
      </c>
      <c r="F538" s="18" t="s">
        <v>293</v>
      </c>
      <c r="G538" s="18"/>
      <c r="H538" s="18"/>
      <c r="I538" s="18"/>
      <c r="J538" s="18"/>
      <c r="K538" s="18"/>
      <c r="L538" s="18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63"/>
    </row>
    <row r="539" spans="1:25" s="6" customFormat="1" ht="21" x14ac:dyDescent="0.15">
      <c r="A539" s="9"/>
      <c r="B539" s="10"/>
      <c r="C539" s="10"/>
      <c r="D539" s="35"/>
      <c r="E539" s="44" t="s">
        <v>433</v>
      </c>
      <c r="F539" s="47"/>
      <c r="G539" s="47"/>
      <c r="H539" s="47"/>
      <c r="I539" s="47"/>
      <c r="J539" s="47"/>
      <c r="K539" s="47"/>
      <c r="L539" s="47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62"/>
    </row>
    <row r="540" spans="1:25" x14ac:dyDescent="0.15">
      <c r="A540" s="16"/>
      <c r="B540" s="18"/>
      <c r="C540" s="18"/>
      <c r="D540" s="42"/>
      <c r="E540" s="43" t="s">
        <v>274</v>
      </c>
      <c r="F540" s="18" t="s">
        <v>275</v>
      </c>
      <c r="G540" s="18"/>
      <c r="H540" s="18"/>
      <c r="I540" s="18"/>
      <c r="J540" s="18"/>
      <c r="K540" s="18"/>
      <c r="L540" s="18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63"/>
    </row>
    <row r="541" spans="1:25" s="6" customFormat="1" ht="21" x14ac:dyDescent="0.15">
      <c r="A541" s="9" t="s">
        <v>187</v>
      </c>
      <c r="B541" s="10" t="s">
        <v>169</v>
      </c>
      <c r="C541" s="10" t="s">
        <v>57</v>
      </c>
      <c r="D541" s="35" t="s">
        <v>38</v>
      </c>
      <c r="E541" s="44" t="s">
        <v>188</v>
      </c>
      <c r="F541" s="47"/>
      <c r="G541" s="47"/>
      <c r="H541" s="47"/>
      <c r="I541" s="47"/>
      <c r="J541" s="47"/>
      <c r="K541" s="47"/>
      <c r="L541" s="47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62"/>
    </row>
    <row r="542" spans="1:25" x14ac:dyDescent="0.15">
      <c r="A542" s="16"/>
      <c r="B542" s="18"/>
      <c r="C542" s="18"/>
      <c r="D542" s="42"/>
      <c r="E542" s="43" t="s">
        <v>43</v>
      </c>
      <c r="F542" s="42"/>
      <c r="G542" s="42"/>
      <c r="H542" s="42"/>
      <c r="I542" s="42"/>
      <c r="J542" s="42"/>
      <c r="K542" s="42"/>
      <c r="L542" s="42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63"/>
    </row>
    <row r="543" spans="1:25" x14ac:dyDescent="0.15">
      <c r="A543" s="16" t="s">
        <v>189</v>
      </c>
      <c r="B543" s="18" t="s">
        <v>169</v>
      </c>
      <c r="C543" s="18" t="s">
        <v>57</v>
      </c>
      <c r="D543" s="18" t="s">
        <v>41</v>
      </c>
      <c r="E543" s="43" t="s">
        <v>188</v>
      </c>
      <c r="F543" s="42"/>
      <c r="G543" s="42"/>
      <c r="H543" s="42"/>
      <c r="I543" s="42"/>
      <c r="J543" s="42"/>
      <c r="K543" s="42"/>
      <c r="L543" s="42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63"/>
    </row>
    <row r="544" spans="1:25" x14ac:dyDescent="0.15">
      <c r="A544" s="16"/>
      <c r="B544" s="18"/>
      <c r="C544" s="18"/>
      <c r="D544" s="42"/>
      <c r="E544" s="43" t="s">
        <v>5</v>
      </c>
      <c r="F544" s="42"/>
      <c r="G544" s="42"/>
      <c r="H544" s="42"/>
      <c r="I544" s="42"/>
      <c r="J544" s="42"/>
      <c r="K544" s="42"/>
      <c r="L544" s="42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63"/>
    </row>
    <row r="545" spans="1:25" s="6" customFormat="1" ht="21" x14ac:dyDescent="0.15">
      <c r="A545" s="9"/>
      <c r="B545" s="10"/>
      <c r="C545" s="10"/>
      <c r="D545" s="35"/>
      <c r="E545" s="44" t="s">
        <v>434</v>
      </c>
      <c r="F545" s="47"/>
      <c r="G545" s="47"/>
      <c r="H545" s="47"/>
      <c r="I545" s="47"/>
      <c r="J545" s="47"/>
      <c r="K545" s="47"/>
      <c r="L545" s="47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62"/>
    </row>
    <row r="546" spans="1:25" x14ac:dyDescent="0.15">
      <c r="A546" s="16"/>
      <c r="B546" s="18"/>
      <c r="C546" s="18"/>
      <c r="D546" s="42"/>
      <c r="E546" s="43" t="s">
        <v>292</v>
      </c>
      <c r="F546" s="18" t="s">
        <v>291</v>
      </c>
      <c r="G546" s="18"/>
      <c r="H546" s="18"/>
      <c r="I546" s="18"/>
      <c r="J546" s="18"/>
      <c r="K546" s="18"/>
      <c r="L546" s="18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63"/>
    </row>
    <row r="547" spans="1:25" x14ac:dyDescent="0.15">
      <c r="A547" s="16"/>
      <c r="B547" s="18"/>
      <c r="C547" s="18"/>
      <c r="D547" s="42"/>
      <c r="E547" s="43" t="s">
        <v>294</v>
      </c>
      <c r="F547" s="18" t="s">
        <v>293</v>
      </c>
      <c r="G547" s="18"/>
      <c r="H547" s="18"/>
      <c r="I547" s="18"/>
      <c r="J547" s="18"/>
      <c r="K547" s="18"/>
      <c r="L547" s="18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63"/>
    </row>
    <row r="548" spans="1:25" s="6" customFormat="1" ht="21" x14ac:dyDescent="0.15">
      <c r="A548" s="9"/>
      <c r="B548" s="10"/>
      <c r="C548" s="10"/>
      <c r="D548" s="35"/>
      <c r="E548" s="44" t="s">
        <v>435</v>
      </c>
      <c r="F548" s="47"/>
      <c r="G548" s="47"/>
      <c r="H548" s="47"/>
      <c r="I548" s="47"/>
      <c r="J548" s="47"/>
      <c r="K548" s="47"/>
      <c r="L548" s="47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62"/>
    </row>
    <row r="549" spans="1:25" x14ac:dyDescent="0.15">
      <c r="A549" s="16"/>
      <c r="B549" s="18"/>
      <c r="C549" s="18"/>
      <c r="D549" s="42"/>
      <c r="E549" s="43" t="s">
        <v>246</v>
      </c>
      <c r="F549" s="18" t="s">
        <v>247</v>
      </c>
      <c r="G549" s="18"/>
      <c r="H549" s="18"/>
      <c r="I549" s="18"/>
      <c r="J549" s="18"/>
      <c r="K549" s="18"/>
      <c r="L549" s="18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63"/>
    </row>
    <row r="550" spans="1:25" s="6" customFormat="1" ht="42" x14ac:dyDescent="0.15">
      <c r="A550" s="9"/>
      <c r="B550" s="10"/>
      <c r="C550" s="10"/>
      <c r="D550" s="35"/>
      <c r="E550" s="44" t="s">
        <v>436</v>
      </c>
      <c r="F550" s="47"/>
      <c r="G550" s="47"/>
      <c r="H550" s="47"/>
      <c r="I550" s="47"/>
      <c r="J550" s="47"/>
      <c r="K550" s="47"/>
      <c r="L550" s="47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62"/>
    </row>
    <row r="551" spans="1:25" ht="21" x14ac:dyDescent="0.15">
      <c r="A551" s="16"/>
      <c r="B551" s="18"/>
      <c r="C551" s="18"/>
      <c r="D551" s="42"/>
      <c r="E551" s="43" t="s">
        <v>270</v>
      </c>
      <c r="F551" s="18" t="s">
        <v>271</v>
      </c>
      <c r="G551" s="18"/>
      <c r="H551" s="18"/>
      <c r="I551" s="18"/>
      <c r="J551" s="18"/>
      <c r="K551" s="18"/>
      <c r="L551" s="18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63"/>
    </row>
    <row r="552" spans="1:25" s="6" customFormat="1" ht="52.5" x14ac:dyDescent="0.15">
      <c r="A552" s="9"/>
      <c r="B552" s="10"/>
      <c r="C552" s="10"/>
      <c r="D552" s="35"/>
      <c r="E552" s="44" t="s">
        <v>437</v>
      </c>
      <c r="F552" s="47"/>
      <c r="G552" s="47"/>
      <c r="H552" s="47"/>
      <c r="I552" s="47"/>
      <c r="J552" s="47"/>
      <c r="K552" s="47"/>
      <c r="L552" s="47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62"/>
    </row>
    <row r="553" spans="1:25" ht="21" x14ac:dyDescent="0.15">
      <c r="A553" s="16"/>
      <c r="B553" s="18"/>
      <c r="C553" s="18"/>
      <c r="D553" s="42"/>
      <c r="E553" s="43" t="s">
        <v>239</v>
      </c>
      <c r="F553" s="18" t="s">
        <v>238</v>
      </c>
      <c r="G553" s="18"/>
      <c r="H553" s="18"/>
      <c r="I553" s="18"/>
      <c r="J553" s="18"/>
      <c r="K553" s="18"/>
      <c r="L553" s="18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63"/>
    </row>
    <row r="554" spans="1:25" s="6" customFormat="1" x14ac:dyDescent="0.15">
      <c r="A554" s="9" t="s">
        <v>190</v>
      </c>
      <c r="B554" s="10" t="s">
        <v>191</v>
      </c>
      <c r="C554" s="10" t="s">
        <v>38</v>
      </c>
      <c r="D554" s="35" t="s">
        <v>38</v>
      </c>
      <c r="E554" s="44" t="s">
        <v>192</v>
      </c>
      <c r="F554" s="47"/>
      <c r="G554" s="47"/>
      <c r="H554" s="47"/>
      <c r="I554" s="47"/>
      <c r="J554" s="47"/>
      <c r="K554" s="47"/>
      <c r="L554" s="47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62"/>
    </row>
    <row r="555" spans="1:25" x14ac:dyDescent="0.15">
      <c r="A555" s="16"/>
      <c r="B555" s="18"/>
      <c r="C555" s="18"/>
      <c r="D555" s="42"/>
      <c r="E555" s="43" t="s">
        <v>5</v>
      </c>
      <c r="F555" s="42"/>
      <c r="G555" s="42"/>
      <c r="H555" s="42"/>
      <c r="I555" s="42"/>
      <c r="J555" s="42"/>
      <c r="K555" s="42"/>
      <c r="L555" s="42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63"/>
    </row>
    <row r="556" spans="1:25" s="6" customFormat="1" x14ac:dyDescent="0.15">
      <c r="A556" s="9" t="s">
        <v>193</v>
      </c>
      <c r="B556" s="10" t="s">
        <v>191</v>
      </c>
      <c r="C556" s="10" t="s">
        <v>47</v>
      </c>
      <c r="D556" s="35" t="s">
        <v>38</v>
      </c>
      <c r="E556" s="44" t="s">
        <v>194</v>
      </c>
      <c r="F556" s="47"/>
      <c r="G556" s="47"/>
      <c r="H556" s="47"/>
      <c r="I556" s="47"/>
      <c r="J556" s="47"/>
      <c r="K556" s="47"/>
      <c r="L556" s="47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62"/>
    </row>
    <row r="557" spans="1:25" x14ac:dyDescent="0.15">
      <c r="A557" s="16"/>
      <c r="B557" s="18"/>
      <c r="C557" s="18"/>
      <c r="D557" s="42"/>
      <c r="E557" s="43" t="s">
        <v>43</v>
      </c>
      <c r="F557" s="42"/>
      <c r="G557" s="42"/>
      <c r="H557" s="42"/>
      <c r="I557" s="42"/>
      <c r="J557" s="42"/>
      <c r="K557" s="42"/>
      <c r="L557" s="42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63"/>
    </row>
    <row r="558" spans="1:25" x14ac:dyDescent="0.15">
      <c r="A558" s="16" t="s">
        <v>195</v>
      </c>
      <c r="B558" s="18" t="s">
        <v>191</v>
      </c>
      <c r="C558" s="18" t="s">
        <v>47</v>
      </c>
      <c r="D558" s="18" t="s">
        <v>41</v>
      </c>
      <c r="E558" s="43" t="s">
        <v>194</v>
      </c>
      <c r="F558" s="42"/>
      <c r="G558" s="42"/>
      <c r="H558" s="42"/>
      <c r="I558" s="42"/>
      <c r="J558" s="42"/>
      <c r="K558" s="42"/>
      <c r="L558" s="42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63"/>
    </row>
    <row r="559" spans="1:25" x14ac:dyDescent="0.15">
      <c r="A559" s="16"/>
      <c r="B559" s="18"/>
      <c r="C559" s="18"/>
      <c r="D559" s="42"/>
      <c r="E559" s="43" t="s">
        <v>5</v>
      </c>
      <c r="F559" s="42"/>
      <c r="G559" s="42"/>
      <c r="H559" s="42"/>
      <c r="I559" s="42"/>
      <c r="J559" s="42"/>
      <c r="K559" s="42"/>
      <c r="L559" s="42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63"/>
    </row>
    <row r="560" spans="1:25" s="6" customFormat="1" ht="21" x14ac:dyDescent="0.15">
      <c r="A560" s="9"/>
      <c r="B560" s="10"/>
      <c r="C560" s="10"/>
      <c r="D560" s="35"/>
      <c r="E560" s="44" t="s">
        <v>438</v>
      </c>
      <c r="F560" s="47"/>
      <c r="G560" s="47"/>
      <c r="H560" s="47"/>
      <c r="I560" s="47"/>
      <c r="J560" s="47"/>
      <c r="K560" s="47"/>
      <c r="L560" s="47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62"/>
    </row>
    <row r="561" spans="1:25" x14ac:dyDescent="0.15">
      <c r="A561" s="16"/>
      <c r="B561" s="18"/>
      <c r="C561" s="18"/>
      <c r="D561" s="42"/>
      <c r="E561" s="43" t="s">
        <v>246</v>
      </c>
      <c r="F561" s="18" t="s">
        <v>247</v>
      </c>
      <c r="G561" s="18"/>
      <c r="H561" s="18"/>
      <c r="I561" s="18"/>
      <c r="J561" s="18"/>
      <c r="K561" s="18"/>
      <c r="L561" s="18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63"/>
    </row>
    <row r="562" spans="1:25" s="6" customFormat="1" x14ac:dyDescent="0.15">
      <c r="A562" s="9" t="s">
        <v>196</v>
      </c>
      <c r="B562" s="10" t="s">
        <v>191</v>
      </c>
      <c r="C562" s="10" t="s">
        <v>80</v>
      </c>
      <c r="D562" s="35" t="s">
        <v>38</v>
      </c>
      <c r="E562" s="44" t="s">
        <v>197</v>
      </c>
      <c r="F562" s="47"/>
      <c r="G562" s="47"/>
      <c r="H562" s="47"/>
      <c r="I562" s="47"/>
      <c r="J562" s="47"/>
      <c r="K562" s="47"/>
      <c r="L562" s="47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62"/>
    </row>
    <row r="563" spans="1:25" x14ac:dyDescent="0.15">
      <c r="A563" s="16"/>
      <c r="B563" s="18"/>
      <c r="C563" s="18"/>
      <c r="D563" s="42"/>
      <c r="E563" s="43" t="s">
        <v>43</v>
      </c>
      <c r="F563" s="42"/>
      <c r="G563" s="42"/>
      <c r="H563" s="42"/>
      <c r="I563" s="42"/>
      <c r="J563" s="42"/>
      <c r="K563" s="42"/>
      <c r="L563" s="42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63"/>
    </row>
    <row r="564" spans="1:25" x14ac:dyDescent="0.15">
      <c r="A564" s="16" t="s">
        <v>198</v>
      </c>
      <c r="B564" s="18" t="s">
        <v>191</v>
      </c>
      <c r="C564" s="18" t="s">
        <v>80</v>
      </c>
      <c r="D564" s="18" t="s">
        <v>41</v>
      </c>
      <c r="E564" s="43" t="s">
        <v>197</v>
      </c>
      <c r="F564" s="42"/>
      <c r="G564" s="42"/>
      <c r="H564" s="42"/>
      <c r="I564" s="42"/>
      <c r="J564" s="42"/>
      <c r="K564" s="42"/>
      <c r="L564" s="42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63"/>
    </row>
    <row r="565" spans="1:25" x14ac:dyDescent="0.15">
      <c r="A565" s="16"/>
      <c r="B565" s="18"/>
      <c r="C565" s="18"/>
      <c r="D565" s="42"/>
      <c r="E565" s="43" t="s">
        <v>5</v>
      </c>
      <c r="F565" s="42"/>
      <c r="G565" s="42"/>
      <c r="H565" s="42"/>
      <c r="I565" s="42"/>
      <c r="J565" s="42"/>
      <c r="K565" s="42"/>
      <c r="L565" s="42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63"/>
    </row>
    <row r="566" spans="1:25" s="6" customFormat="1" ht="21" x14ac:dyDescent="0.15">
      <c r="A566" s="9"/>
      <c r="B566" s="10"/>
      <c r="C566" s="10"/>
      <c r="D566" s="35"/>
      <c r="E566" s="44" t="s">
        <v>439</v>
      </c>
      <c r="F566" s="47"/>
      <c r="G566" s="47"/>
      <c r="H566" s="47"/>
      <c r="I566" s="47"/>
      <c r="J566" s="47"/>
      <c r="K566" s="47"/>
      <c r="L566" s="47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62"/>
    </row>
    <row r="567" spans="1:25" x14ac:dyDescent="0.15">
      <c r="A567" s="16"/>
      <c r="B567" s="18"/>
      <c r="C567" s="18"/>
      <c r="D567" s="42"/>
      <c r="E567" s="43" t="s">
        <v>229</v>
      </c>
      <c r="F567" s="18" t="s">
        <v>228</v>
      </c>
      <c r="G567" s="18"/>
      <c r="H567" s="18"/>
      <c r="I567" s="18"/>
      <c r="J567" s="18"/>
      <c r="K567" s="18"/>
      <c r="L567" s="18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63"/>
    </row>
    <row r="568" spans="1:25" x14ac:dyDescent="0.15">
      <c r="A568" s="16"/>
      <c r="B568" s="18"/>
      <c r="C568" s="18"/>
      <c r="D568" s="42"/>
      <c r="E568" s="43" t="s">
        <v>255</v>
      </c>
      <c r="F568" s="18" t="s">
        <v>254</v>
      </c>
      <c r="G568" s="18"/>
      <c r="H568" s="18"/>
      <c r="I568" s="18"/>
      <c r="J568" s="18"/>
      <c r="K568" s="18"/>
      <c r="L568" s="18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63"/>
    </row>
    <row r="569" spans="1:25" s="6" customFormat="1" ht="21" x14ac:dyDescent="0.15">
      <c r="A569" s="9"/>
      <c r="B569" s="10"/>
      <c r="C569" s="10"/>
      <c r="D569" s="35"/>
      <c r="E569" s="44" t="s">
        <v>440</v>
      </c>
      <c r="F569" s="47"/>
      <c r="G569" s="47"/>
      <c r="H569" s="47"/>
      <c r="I569" s="47"/>
      <c r="J569" s="47"/>
      <c r="K569" s="47"/>
      <c r="L569" s="47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62"/>
    </row>
    <row r="570" spans="1:25" ht="21" x14ac:dyDescent="0.15">
      <c r="A570" s="16"/>
      <c r="B570" s="18"/>
      <c r="C570" s="18"/>
      <c r="D570" s="42"/>
      <c r="E570" s="43" t="s">
        <v>283</v>
      </c>
      <c r="F570" s="18" t="s">
        <v>284</v>
      </c>
      <c r="G570" s="18"/>
      <c r="H570" s="18"/>
      <c r="I570" s="18"/>
      <c r="J570" s="18"/>
      <c r="K570" s="18"/>
      <c r="L570" s="18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63"/>
    </row>
    <row r="571" spans="1:25" s="6" customFormat="1" ht="21" x14ac:dyDescent="0.15">
      <c r="A571" s="9" t="s">
        <v>199</v>
      </c>
      <c r="B571" s="10" t="s">
        <v>191</v>
      </c>
      <c r="C571" s="10" t="s">
        <v>92</v>
      </c>
      <c r="D571" s="35" t="s">
        <v>38</v>
      </c>
      <c r="E571" s="44" t="s">
        <v>200</v>
      </c>
      <c r="F571" s="47"/>
      <c r="G571" s="47"/>
      <c r="H571" s="47"/>
      <c r="I571" s="47"/>
      <c r="J571" s="47"/>
      <c r="K571" s="47"/>
      <c r="L571" s="47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62"/>
    </row>
    <row r="572" spans="1:25" x14ac:dyDescent="0.15">
      <c r="A572" s="16"/>
      <c r="B572" s="18"/>
      <c r="C572" s="18"/>
      <c r="D572" s="42"/>
      <c r="E572" s="43" t="s">
        <v>43</v>
      </c>
      <c r="F572" s="42"/>
      <c r="G572" s="42"/>
      <c r="H572" s="42"/>
      <c r="I572" s="42"/>
      <c r="J572" s="42"/>
      <c r="K572" s="42"/>
      <c r="L572" s="42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63"/>
    </row>
    <row r="573" spans="1:25" ht="21" x14ac:dyDescent="0.15">
      <c r="A573" s="16" t="s">
        <v>201</v>
      </c>
      <c r="B573" s="18" t="s">
        <v>191</v>
      </c>
      <c r="C573" s="18" t="s">
        <v>92</v>
      </c>
      <c r="D573" s="18" t="s">
        <v>41</v>
      </c>
      <c r="E573" s="43" t="s">
        <v>200</v>
      </c>
      <c r="F573" s="42"/>
      <c r="G573" s="42"/>
      <c r="H573" s="42"/>
      <c r="I573" s="42"/>
      <c r="J573" s="42"/>
      <c r="K573" s="42"/>
      <c r="L573" s="42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63"/>
    </row>
    <row r="574" spans="1:25" x14ac:dyDescent="0.15">
      <c r="A574" s="16"/>
      <c r="B574" s="18"/>
      <c r="C574" s="18"/>
      <c r="D574" s="42"/>
      <c r="E574" s="43" t="s">
        <v>5</v>
      </c>
      <c r="F574" s="42"/>
      <c r="G574" s="42"/>
      <c r="H574" s="42"/>
      <c r="I574" s="42"/>
      <c r="J574" s="42"/>
      <c r="K574" s="42"/>
      <c r="L574" s="42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63"/>
    </row>
    <row r="575" spans="1:25" s="6" customFormat="1" ht="52.5" x14ac:dyDescent="0.15">
      <c r="A575" s="9"/>
      <c r="B575" s="10"/>
      <c r="C575" s="10"/>
      <c r="D575" s="35"/>
      <c r="E575" s="44" t="s">
        <v>441</v>
      </c>
      <c r="F575" s="47"/>
      <c r="G575" s="47"/>
      <c r="H575" s="47"/>
      <c r="I575" s="47"/>
      <c r="J575" s="47"/>
      <c r="K575" s="47"/>
      <c r="L575" s="47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62"/>
    </row>
    <row r="576" spans="1:25" ht="21" x14ac:dyDescent="0.15">
      <c r="A576" s="16"/>
      <c r="B576" s="18"/>
      <c r="C576" s="18"/>
      <c r="D576" s="42"/>
      <c r="E576" s="43" t="s">
        <v>239</v>
      </c>
      <c r="F576" s="18" t="s">
        <v>238</v>
      </c>
      <c r="G576" s="18"/>
      <c r="H576" s="18"/>
      <c r="I576" s="18"/>
      <c r="J576" s="18"/>
      <c r="K576" s="18"/>
      <c r="L576" s="18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63"/>
    </row>
    <row r="577" spans="1:25" x14ac:dyDescent="0.15">
      <c r="A577" s="16"/>
      <c r="B577" s="18"/>
      <c r="C577" s="18"/>
      <c r="D577" s="42"/>
      <c r="E577" s="43" t="s">
        <v>243</v>
      </c>
      <c r="F577" s="18" t="s">
        <v>242</v>
      </c>
      <c r="G577" s="18"/>
      <c r="H577" s="18"/>
      <c r="I577" s="18"/>
      <c r="J577" s="18"/>
      <c r="K577" s="18"/>
      <c r="L577" s="18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63"/>
    </row>
    <row r="578" spans="1:25" x14ac:dyDescent="0.15">
      <c r="A578" s="16"/>
      <c r="B578" s="18"/>
      <c r="C578" s="18"/>
      <c r="D578" s="42"/>
      <c r="E578" s="43" t="s">
        <v>246</v>
      </c>
      <c r="F578" s="18" t="s">
        <v>247</v>
      </c>
      <c r="G578" s="18"/>
      <c r="H578" s="18"/>
      <c r="I578" s="18"/>
      <c r="J578" s="18"/>
      <c r="K578" s="18"/>
      <c r="L578" s="18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63"/>
    </row>
    <row r="579" spans="1:25" x14ac:dyDescent="0.15">
      <c r="A579" s="16"/>
      <c r="B579" s="18"/>
      <c r="C579" s="18"/>
      <c r="D579" s="42"/>
      <c r="E579" s="43" t="s">
        <v>298</v>
      </c>
      <c r="F579" s="18" t="s">
        <v>297</v>
      </c>
      <c r="G579" s="18"/>
      <c r="H579" s="18"/>
      <c r="I579" s="18"/>
      <c r="J579" s="18"/>
      <c r="K579" s="18"/>
      <c r="L579" s="18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63"/>
    </row>
    <row r="580" spans="1:25" s="6" customFormat="1" ht="31.5" x14ac:dyDescent="0.15">
      <c r="A580" s="9"/>
      <c r="B580" s="10"/>
      <c r="C580" s="10"/>
      <c r="D580" s="35"/>
      <c r="E580" s="44" t="s">
        <v>442</v>
      </c>
      <c r="F580" s="47"/>
      <c r="G580" s="47"/>
      <c r="H580" s="47"/>
      <c r="I580" s="47"/>
      <c r="J580" s="47"/>
      <c r="K580" s="47"/>
      <c r="L580" s="47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62"/>
    </row>
    <row r="581" spans="1:25" x14ac:dyDescent="0.15">
      <c r="A581" s="16"/>
      <c r="B581" s="18"/>
      <c r="C581" s="18"/>
      <c r="D581" s="42"/>
      <c r="E581" s="43" t="s">
        <v>246</v>
      </c>
      <c r="F581" s="18" t="s">
        <v>247</v>
      </c>
      <c r="G581" s="18"/>
      <c r="H581" s="18"/>
      <c r="I581" s="18"/>
      <c r="J581" s="18"/>
      <c r="K581" s="18"/>
      <c r="L581" s="18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63"/>
    </row>
    <row r="582" spans="1:25" x14ac:dyDescent="0.15">
      <c r="A582" s="16"/>
      <c r="B582" s="18"/>
      <c r="C582" s="18"/>
      <c r="D582" s="42"/>
      <c r="E582" s="43" t="s">
        <v>259</v>
      </c>
      <c r="F582" s="18" t="s">
        <v>258</v>
      </c>
      <c r="G582" s="18"/>
      <c r="H582" s="18"/>
      <c r="I582" s="18"/>
      <c r="J582" s="18"/>
      <c r="K582" s="18"/>
      <c r="L582" s="18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63"/>
    </row>
    <row r="583" spans="1:25" x14ac:dyDescent="0.15">
      <c r="A583" s="16"/>
      <c r="B583" s="18"/>
      <c r="C583" s="18"/>
      <c r="D583" s="42"/>
      <c r="E583" s="43" t="s">
        <v>287</v>
      </c>
      <c r="F583" s="18" t="s">
        <v>288</v>
      </c>
      <c r="G583" s="18"/>
      <c r="H583" s="18"/>
      <c r="I583" s="18"/>
      <c r="J583" s="18"/>
      <c r="K583" s="18"/>
      <c r="L583" s="18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63"/>
    </row>
    <row r="584" spans="1:25" s="6" customFormat="1" ht="21" x14ac:dyDescent="0.15">
      <c r="A584" s="9"/>
      <c r="B584" s="10"/>
      <c r="C584" s="10"/>
      <c r="D584" s="35"/>
      <c r="E584" s="44" t="s">
        <v>443</v>
      </c>
      <c r="F584" s="47"/>
      <c r="G584" s="47"/>
      <c r="H584" s="47"/>
      <c r="I584" s="47"/>
      <c r="J584" s="47"/>
      <c r="K584" s="47"/>
      <c r="L584" s="47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62"/>
    </row>
    <row r="585" spans="1:25" ht="21" x14ac:dyDescent="0.15">
      <c r="A585" s="16"/>
      <c r="B585" s="18"/>
      <c r="C585" s="18"/>
      <c r="D585" s="42"/>
      <c r="E585" s="43" t="s">
        <v>283</v>
      </c>
      <c r="F585" s="18" t="s">
        <v>284</v>
      </c>
      <c r="G585" s="18"/>
      <c r="H585" s="18"/>
      <c r="I585" s="18"/>
      <c r="J585" s="18"/>
      <c r="K585" s="18"/>
      <c r="L585" s="18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63"/>
    </row>
    <row r="586" spans="1:25" s="6" customFormat="1" ht="31.5" x14ac:dyDescent="0.15">
      <c r="A586" s="9"/>
      <c r="B586" s="10"/>
      <c r="C586" s="10"/>
      <c r="D586" s="35"/>
      <c r="E586" s="44" t="s">
        <v>444</v>
      </c>
      <c r="F586" s="47"/>
      <c r="G586" s="47"/>
      <c r="H586" s="47"/>
      <c r="I586" s="47"/>
      <c r="J586" s="47"/>
      <c r="K586" s="47"/>
      <c r="L586" s="47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62"/>
    </row>
    <row r="587" spans="1:25" x14ac:dyDescent="0.15">
      <c r="A587" s="16"/>
      <c r="B587" s="18"/>
      <c r="C587" s="18"/>
      <c r="D587" s="42"/>
      <c r="E587" s="43" t="s">
        <v>229</v>
      </c>
      <c r="F587" s="18" t="s">
        <v>228</v>
      </c>
      <c r="G587" s="18"/>
      <c r="H587" s="18"/>
      <c r="I587" s="18"/>
      <c r="J587" s="18"/>
      <c r="K587" s="18"/>
      <c r="L587" s="18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63"/>
    </row>
    <row r="588" spans="1:25" x14ac:dyDescent="0.15">
      <c r="A588" s="16"/>
      <c r="B588" s="18"/>
      <c r="C588" s="18"/>
      <c r="D588" s="42"/>
      <c r="E588" s="43" t="s">
        <v>246</v>
      </c>
      <c r="F588" s="18" t="s">
        <v>247</v>
      </c>
      <c r="G588" s="18"/>
      <c r="H588" s="18"/>
      <c r="I588" s="18"/>
      <c r="J588" s="18"/>
      <c r="K588" s="18"/>
      <c r="L588" s="18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63"/>
    </row>
    <row r="589" spans="1:25" x14ac:dyDescent="0.15">
      <c r="A589" s="16"/>
      <c r="B589" s="18"/>
      <c r="C589" s="18"/>
      <c r="D589" s="42"/>
      <c r="E589" s="43" t="s">
        <v>249</v>
      </c>
      <c r="F589" s="18" t="s">
        <v>248</v>
      </c>
      <c r="G589" s="18"/>
      <c r="H589" s="18"/>
      <c r="I589" s="18"/>
      <c r="J589" s="18"/>
      <c r="K589" s="18"/>
      <c r="L589" s="18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63"/>
    </row>
    <row r="590" spans="1:25" s="6" customFormat="1" ht="21" x14ac:dyDescent="0.15">
      <c r="A590" s="9"/>
      <c r="B590" s="10"/>
      <c r="C590" s="10"/>
      <c r="D590" s="35"/>
      <c r="E590" s="44" t="s">
        <v>445</v>
      </c>
      <c r="F590" s="47"/>
      <c r="G590" s="47"/>
      <c r="H590" s="47"/>
      <c r="I590" s="47"/>
      <c r="J590" s="47"/>
      <c r="K590" s="47"/>
      <c r="L590" s="47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62"/>
    </row>
    <row r="591" spans="1:25" x14ac:dyDescent="0.15">
      <c r="A591" s="16"/>
      <c r="B591" s="18"/>
      <c r="C591" s="18"/>
      <c r="D591" s="42"/>
      <c r="E591" s="43" t="s">
        <v>246</v>
      </c>
      <c r="F591" s="18" t="s">
        <v>247</v>
      </c>
      <c r="G591" s="18"/>
      <c r="H591" s="18"/>
      <c r="I591" s="18"/>
      <c r="J591" s="18"/>
      <c r="K591" s="18"/>
      <c r="L591" s="18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63"/>
    </row>
    <row r="592" spans="1:25" x14ac:dyDescent="0.15">
      <c r="A592" s="16"/>
      <c r="B592" s="18"/>
      <c r="C592" s="18"/>
      <c r="D592" s="42"/>
      <c r="E592" s="43" t="s">
        <v>259</v>
      </c>
      <c r="F592" s="18" t="s">
        <v>258</v>
      </c>
      <c r="G592" s="18"/>
      <c r="H592" s="18"/>
      <c r="I592" s="18"/>
      <c r="J592" s="18"/>
      <c r="K592" s="18"/>
      <c r="L592" s="18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63"/>
    </row>
    <row r="593" spans="1:25" x14ac:dyDescent="0.15">
      <c r="A593" s="16"/>
      <c r="B593" s="18"/>
      <c r="C593" s="18"/>
      <c r="D593" s="42"/>
      <c r="E593" s="43" t="s">
        <v>287</v>
      </c>
      <c r="F593" s="18" t="s">
        <v>288</v>
      </c>
      <c r="G593" s="18"/>
      <c r="H593" s="18"/>
      <c r="I593" s="18"/>
      <c r="J593" s="18"/>
      <c r="K593" s="18"/>
      <c r="L593" s="18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63"/>
    </row>
    <row r="594" spans="1:25" s="6" customFormat="1" ht="21" x14ac:dyDescent="0.15">
      <c r="A594" s="9"/>
      <c r="B594" s="10"/>
      <c r="C594" s="10"/>
      <c r="D594" s="35"/>
      <c r="E594" s="44" t="s">
        <v>446</v>
      </c>
      <c r="F594" s="47"/>
      <c r="G594" s="47"/>
      <c r="H594" s="47"/>
      <c r="I594" s="47"/>
      <c r="J594" s="47"/>
      <c r="K594" s="47"/>
      <c r="L594" s="47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62"/>
    </row>
    <row r="595" spans="1:25" x14ac:dyDescent="0.15">
      <c r="A595" s="16"/>
      <c r="B595" s="18"/>
      <c r="C595" s="18"/>
      <c r="D595" s="42"/>
      <c r="E595" s="43" t="s">
        <v>278</v>
      </c>
      <c r="F595" s="18" t="s">
        <v>279</v>
      </c>
      <c r="G595" s="18"/>
      <c r="H595" s="18"/>
      <c r="I595" s="18"/>
      <c r="J595" s="18"/>
      <c r="K595" s="18"/>
      <c r="L595" s="18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63"/>
    </row>
    <row r="596" spans="1:25" x14ac:dyDescent="0.15">
      <c r="A596" s="16"/>
      <c r="B596" s="18"/>
      <c r="C596" s="18"/>
      <c r="D596" s="42"/>
      <c r="E596" s="43" t="s">
        <v>287</v>
      </c>
      <c r="F596" s="18" t="s">
        <v>288</v>
      </c>
      <c r="G596" s="18"/>
      <c r="H596" s="18"/>
      <c r="I596" s="18"/>
      <c r="J596" s="18"/>
      <c r="K596" s="18"/>
      <c r="L596" s="18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63"/>
    </row>
    <row r="597" spans="1:25" s="6" customFormat="1" ht="42" x14ac:dyDescent="0.15">
      <c r="A597" s="9"/>
      <c r="B597" s="10"/>
      <c r="C597" s="10"/>
      <c r="D597" s="35"/>
      <c r="E597" s="44" t="s">
        <v>447</v>
      </c>
      <c r="F597" s="47"/>
      <c r="G597" s="47"/>
      <c r="H597" s="47"/>
      <c r="I597" s="47"/>
      <c r="J597" s="47"/>
      <c r="K597" s="47"/>
      <c r="L597" s="47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62"/>
    </row>
    <row r="598" spans="1:25" x14ac:dyDescent="0.15">
      <c r="A598" s="16"/>
      <c r="B598" s="18"/>
      <c r="C598" s="18"/>
      <c r="D598" s="42"/>
      <c r="E598" s="43" t="s">
        <v>229</v>
      </c>
      <c r="F598" s="18" t="s">
        <v>228</v>
      </c>
      <c r="G598" s="18"/>
      <c r="H598" s="18"/>
      <c r="I598" s="18"/>
      <c r="J598" s="18"/>
      <c r="K598" s="18"/>
      <c r="L598" s="18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63"/>
    </row>
    <row r="599" spans="1:25" x14ac:dyDescent="0.15">
      <c r="A599" s="16"/>
      <c r="B599" s="18"/>
      <c r="C599" s="18"/>
      <c r="D599" s="42"/>
      <c r="E599" s="43" t="s">
        <v>246</v>
      </c>
      <c r="F599" s="18" t="s">
        <v>247</v>
      </c>
      <c r="G599" s="18"/>
      <c r="H599" s="18"/>
      <c r="I599" s="18"/>
      <c r="J599" s="18"/>
      <c r="K599" s="18"/>
      <c r="L599" s="18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63"/>
    </row>
    <row r="600" spans="1:25" x14ac:dyDescent="0.15">
      <c r="A600" s="16"/>
      <c r="B600" s="18"/>
      <c r="C600" s="18"/>
      <c r="D600" s="42"/>
      <c r="E600" s="43" t="s">
        <v>259</v>
      </c>
      <c r="F600" s="18" t="s">
        <v>258</v>
      </c>
      <c r="G600" s="18"/>
      <c r="H600" s="18"/>
      <c r="I600" s="18"/>
      <c r="J600" s="18"/>
      <c r="K600" s="18"/>
      <c r="L600" s="18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63"/>
    </row>
    <row r="601" spans="1:25" x14ac:dyDescent="0.15">
      <c r="A601" s="16"/>
      <c r="B601" s="18"/>
      <c r="C601" s="18"/>
      <c r="D601" s="42"/>
      <c r="E601" s="43" t="s">
        <v>280</v>
      </c>
      <c r="F601" s="18" t="s">
        <v>281</v>
      </c>
      <c r="G601" s="18"/>
      <c r="H601" s="18"/>
      <c r="I601" s="18"/>
      <c r="J601" s="18"/>
      <c r="K601" s="18"/>
      <c r="L601" s="18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63"/>
    </row>
    <row r="602" spans="1:25" x14ac:dyDescent="0.15">
      <c r="A602" s="16"/>
      <c r="B602" s="18"/>
      <c r="C602" s="18"/>
      <c r="D602" s="42"/>
      <c r="E602" s="43" t="s">
        <v>287</v>
      </c>
      <c r="F602" s="18" t="s">
        <v>288</v>
      </c>
      <c r="G602" s="18"/>
      <c r="H602" s="18"/>
      <c r="I602" s="18"/>
      <c r="J602" s="18"/>
      <c r="K602" s="18"/>
      <c r="L602" s="18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63"/>
    </row>
    <row r="603" spans="1:25" s="6" customFormat="1" ht="21" x14ac:dyDescent="0.15">
      <c r="A603" s="9" t="s">
        <v>202</v>
      </c>
      <c r="B603" s="10" t="s">
        <v>191</v>
      </c>
      <c r="C603" s="10" t="s">
        <v>97</v>
      </c>
      <c r="D603" s="35" t="s">
        <v>38</v>
      </c>
      <c r="E603" s="44" t="s">
        <v>203</v>
      </c>
      <c r="F603" s="47"/>
      <c r="G603" s="17"/>
      <c r="H603" s="17"/>
      <c r="I603" s="17"/>
      <c r="J603" s="17"/>
      <c r="K603" s="17"/>
      <c r="L603" s="47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62"/>
    </row>
    <row r="604" spans="1:25" x14ac:dyDescent="0.15">
      <c r="A604" s="16"/>
      <c r="B604" s="18"/>
      <c r="C604" s="18"/>
      <c r="D604" s="42"/>
      <c r="E604" s="43" t="s">
        <v>43</v>
      </c>
      <c r="F604" s="42"/>
      <c r="G604" s="42"/>
      <c r="H604" s="42"/>
      <c r="I604" s="42"/>
      <c r="J604" s="42"/>
      <c r="K604" s="42"/>
      <c r="L604" s="42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63"/>
    </row>
    <row r="605" spans="1:25" ht="21" x14ac:dyDescent="0.15">
      <c r="A605" s="16" t="s">
        <v>204</v>
      </c>
      <c r="B605" s="18" t="s">
        <v>191</v>
      </c>
      <c r="C605" s="18" t="s">
        <v>97</v>
      </c>
      <c r="D605" s="18" t="s">
        <v>64</v>
      </c>
      <c r="E605" s="43" t="s">
        <v>205</v>
      </c>
      <c r="F605" s="42"/>
      <c r="G605" s="42"/>
      <c r="H605" s="42"/>
      <c r="I605" s="42"/>
      <c r="J605" s="42"/>
      <c r="K605" s="42"/>
      <c r="L605" s="42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63"/>
    </row>
    <row r="606" spans="1:25" x14ac:dyDescent="0.15">
      <c r="A606" s="16"/>
      <c r="B606" s="18"/>
      <c r="C606" s="18"/>
      <c r="D606" s="42"/>
      <c r="E606" s="43" t="s">
        <v>5</v>
      </c>
      <c r="F606" s="42"/>
      <c r="G606" s="42"/>
      <c r="H606" s="42"/>
      <c r="I606" s="42"/>
      <c r="J606" s="42"/>
      <c r="K606" s="42"/>
      <c r="L606" s="42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63"/>
    </row>
    <row r="607" spans="1:25" s="6" customFormat="1" ht="42" x14ac:dyDescent="0.15">
      <c r="A607" s="9"/>
      <c r="B607" s="10"/>
      <c r="C607" s="10"/>
      <c r="D607" s="35"/>
      <c r="E607" s="44" t="s">
        <v>448</v>
      </c>
      <c r="F607" s="47"/>
      <c r="G607" s="47"/>
      <c r="H607" s="47"/>
      <c r="I607" s="47"/>
      <c r="J607" s="47"/>
      <c r="K607" s="47"/>
      <c r="L607" s="47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62"/>
    </row>
    <row r="608" spans="1:25" x14ac:dyDescent="0.15">
      <c r="A608" s="16"/>
      <c r="B608" s="18"/>
      <c r="C608" s="18"/>
      <c r="D608" s="42"/>
      <c r="E608" s="43" t="s">
        <v>280</v>
      </c>
      <c r="F608" s="18" t="s">
        <v>281</v>
      </c>
      <c r="G608" s="18"/>
      <c r="H608" s="18"/>
      <c r="I608" s="18"/>
      <c r="J608" s="18"/>
      <c r="K608" s="18"/>
      <c r="L608" s="18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63"/>
    </row>
    <row r="609" spans="1:25" s="6" customFormat="1" x14ac:dyDescent="0.15">
      <c r="A609" s="9"/>
      <c r="B609" s="10"/>
      <c r="C609" s="10"/>
      <c r="D609" s="35"/>
      <c r="E609" s="44" t="s">
        <v>449</v>
      </c>
      <c r="F609" s="47"/>
      <c r="G609" s="47"/>
      <c r="H609" s="47"/>
      <c r="I609" s="47"/>
      <c r="J609" s="47"/>
      <c r="K609" s="47"/>
      <c r="L609" s="47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62"/>
    </row>
    <row r="610" spans="1:25" x14ac:dyDescent="0.15">
      <c r="A610" s="16"/>
      <c r="B610" s="18"/>
      <c r="C610" s="18"/>
      <c r="D610" s="42"/>
      <c r="E610" s="43" t="s">
        <v>227</v>
      </c>
      <c r="F610" s="18" t="s">
        <v>226</v>
      </c>
      <c r="G610" s="18"/>
      <c r="H610" s="18"/>
      <c r="I610" s="18"/>
      <c r="J610" s="18"/>
      <c r="K610" s="18"/>
      <c r="L610" s="18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63"/>
    </row>
    <row r="611" spans="1:25" s="6" customFormat="1" ht="21" x14ac:dyDescent="0.15">
      <c r="A611" s="9" t="s">
        <v>206</v>
      </c>
      <c r="B611" s="10" t="s">
        <v>207</v>
      </c>
      <c r="C611" s="10" t="s">
        <v>38</v>
      </c>
      <c r="D611" s="35" t="s">
        <v>38</v>
      </c>
      <c r="E611" s="44" t="s">
        <v>208</v>
      </c>
      <c r="F611" s="47"/>
      <c r="G611" s="47"/>
      <c r="H611" s="47"/>
      <c r="I611" s="47"/>
      <c r="J611" s="47"/>
      <c r="K611" s="47"/>
      <c r="L611" s="47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62"/>
    </row>
    <row r="612" spans="1:25" x14ac:dyDescent="0.15">
      <c r="A612" s="16"/>
      <c r="B612" s="18"/>
      <c r="C612" s="18"/>
      <c r="D612" s="42"/>
      <c r="E612" s="43" t="s">
        <v>5</v>
      </c>
      <c r="F612" s="42"/>
      <c r="G612" s="42"/>
      <c r="H612" s="42"/>
      <c r="I612" s="42"/>
      <c r="J612" s="42"/>
      <c r="K612" s="42"/>
      <c r="L612" s="42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63"/>
    </row>
    <row r="613" spans="1:25" s="6" customFormat="1" ht="21" x14ac:dyDescent="0.15">
      <c r="A613" s="9" t="s">
        <v>209</v>
      </c>
      <c r="B613" s="10" t="s">
        <v>207</v>
      </c>
      <c r="C613" s="10" t="s">
        <v>41</v>
      </c>
      <c r="D613" s="35" t="s">
        <v>38</v>
      </c>
      <c r="E613" s="44" t="s">
        <v>210</v>
      </c>
      <c r="F613" s="47"/>
      <c r="G613" s="47"/>
      <c r="H613" s="47"/>
      <c r="I613" s="47"/>
      <c r="J613" s="47"/>
      <c r="K613" s="47"/>
      <c r="L613" s="47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62"/>
    </row>
    <row r="614" spans="1:25" x14ac:dyDescent="0.15">
      <c r="A614" s="16"/>
      <c r="B614" s="18"/>
      <c r="C614" s="18"/>
      <c r="D614" s="42"/>
      <c r="E614" s="43" t="s">
        <v>43</v>
      </c>
      <c r="F614" s="42"/>
      <c r="G614" s="42"/>
      <c r="H614" s="42"/>
      <c r="I614" s="42"/>
      <c r="J614" s="42"/>
      <c r="K614" s="42"/>
      <c r="L614" s="42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63"/>
    </row>
    <row r="615" spans="1:25" x14ac:dyDescent="0.15">
      <c r="A615" s="16" t="s">
        <v>211</v>
      </c>
      <c r="B615" s="18" t="s">
        <v>207</v>
      </c>
      <c r="C615" s="18" t="s">
        <v>41</v>
      </c>
      <c r="D615" s="18" t="s">
        <v>64</v>
      </c>
      <c r="E615" s="43" t="s">
        <v>212</v>
      </c>
      <c r="F615" s="42"/>
      <c r="G615" s="42"/>
      <c r="H615" s="42"/>
      <c r="I615" s="42"/>
      <c r="J615" s="42"/>
      <c r="K615" s="42"/>
      <c r="L615" s="42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63"/>
    </row>
    <row r="616" spans="1:25" x14ac:dyDescent="0.15">
      <c r="A616" s="16"/>
      <c r="B616" s="18"/>
      <c r="C616" s="18"/>
      <c r="D616" s="42"/>
      <c r="E616" s="43" t="s">
        <v>5</v>
      </c>
      <c r="F616" s="42"/>
      <c r="G616" s="42"/>
      <c r="H616" s="42"/>
      <c r="I616" s="42"/>
      <c r="J616" s="42"/>
      <c r="K616" s="42"/>
      <c r="L616" s="42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63"/>
    </row>
    <row r="617" spans="1:25" x14ac:dyDescent="0.15">
      <c r="A617" s="16"/>
      <c r="B617" s="18"/>
      <c r="C617" s="18"/>
      <c r="D617" s="42"/>
      <c r="E617" s="43" t="s">
        <v>289</v>
      </c>
      <c r="F617" s="42" t="s">
        <v>290</v>
      </c>
      <c r="G617" s="42"/>
      <c r="H617" s="42"/>
      <c r="I617" s="42"/>
      <c r="J617" s="42"/>
      <c r="K617" s="42"/>
      <c r="L617" s="42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63"/>
    </row>
    <row r="618" spans="1:25" ht="11.25" thickBot="1" x14ac:dyDescent="0.2">
      <c r="A618" s="22"/>
      <c r="B618" s="23"/>
      <c r="C618" s="23"/>
      <c r="D618" s="51"/>
      <c r="E618" s="52" t="s">
        <v>450</v>
      </c>
      <c r="F618" s="23" t="s">
        <v>215</v>
      </c>
      <c r="G618" s="23"/>
      <c r="H618" s="23"/>
      <c r="I618" s="23"/>
      <c r="J618" s="23"/>
      <c r="K618" s="23"/>
      <c r="L618" s="23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64"/>
    </row>
  </sheetData>
  <mergeCells count="26">
    <mergeCell ref="F6:F8"/>
    <mergeCell ref="W7:X7"/>
    <mergeCell ref="A4:X4"/>
    <mergeCell ref="E6:E8"/>
    <mergeCell ref="A6:A8"/>
    <mergeCell ref="B6:B8"/>
    <mergeCell ref="C6:C8"/>
    <mergeCell ref="D6:D8"/>
    <mergeCell ref="P6:R6"/>
    <mergeCell ref="P7:P8"/>
    <mergeCell ref="M7:M8"/>
    <mergeCell ref="N7:O7"/>
    <mergeCell ref="S7:S8"/>
    <mergeCell ref="T7:U7"/>
    <mergeCell ref="V7:V8"/>
    <mergeCell ref="Q7:R7"/>
    <mergeCell ref="Y7:Y8"/>
    <mergeCell ref="G6:I6"/>
    <mergeCell ref="J6:L6"/>
    <mergeCell ref="G7:G8"/>
    <mergeCell ref="H7:I7"/>
    <mergeCell ref="J7:J8"/>
    <mergeCell ref="K7:L7"/>
    <mergeCell ref="M6:O6"/>
    <mergeCell ref="S6:U6"/>
    <mergeCell ref="V6:X6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Smart</cp:lastModifiedBy>
  <cp:lastPrinted>2024-06-12T11:32:11Z</cp:lastPrinted>
  <dcterms:created xsi:type="dcterms:W3CDTF">2022-06-16T10:33:45Z</dcterms:created>
  <dcterms:modified xsi:type="dcterms:W3CDTF">2025-07-24T11:23:08Z</dcterms:modified>
</cp:coreProperties>
</file>