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60" windowWidth="19440" windowHeight="7695" activeTab="2"/>
  </bookViews>
  <sheets>
    <sheet name="Лист1" sheetId="1" r:id="rId1"/>
    <sheet name="Лист2" sheetId="6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Лист1!$A$1:$G$143</definedName>
    <definedName name="_xlnm.Print_Area" localSheetId="1">Лист2!$A$5:$K$311</definedName>
    <definedName name="_xlnm.Print_Area" localSheetId="2">Лист3!$A$5:$H$236</definedName>
  </definedNames>
  <calcPr calcId="124519"/>
</workbook>
</file>

<file path=xl/calcChain.xml><?xml version="1.0" encoding="utf-8"?>
<calcChain xmlns="http://schemas.openxmlformats.org/spreadsheetml/2006/main">
  <c r="G35" i="3"/>
  <c r="J311" i="6"/>
  <c r="G34" i="3"/>
  <c r="G158"/>
  <c r="G157"/>
  <c r="G153"/>
  <c r="G144"/>
  <c r="G92"/>
  <c r="G72"/>
  <c r="G71"/>
  <c r="G68"/>
  <c r="G65"/>
  <c r="G61"/>
  <c r="G60"/>
  <c r="G57"/>
  <c r="G53"/>
  <c r="G52"/>
  <c r="G51"/>
  <c r="G49"/>
  <c r="G47"/>
  <c r="G42"/>
  <c r="G41"/>
  <c r="G37"/>
  <c r="G36"/>
  <c r="G33"/>
  <c r="G19"/>
  <c r="J27" i="6"/>
  <c r="J298"/>
  <c r="J264"/>
  <c r="J248"/>
  <c r="J224"/>
  <c r="J223"/>
  <c r="J184"/>
  <c r="J178"/>
  <c r="J175"/>
  <c r="J164"/>
  <c r="J147"/>
  <c r="J119"/>
  <c r="J100"/>
  <c r="J36"/>
  <c r="J16"/>
  <c r="D61" i="1" l="1"/>
  <c r="E61"/>
  <c r="F61"/>
  <c r="F44"/>
  <c r="F40"/>
  <c r="F36"/>
  <c r="D21"/>
  <c r="D84" l="1"/>
  <c r="F84"/>
  <c r="E16"/>
  <c r="F16"/>
  <c r="D16"/>
  <c r="F115" l="1"/>
  <c r="D115"/>
  <c r="F71" i="3" l="1"/>
  <c r="E71" s="1"/>
  <c r="E79" i="1"/>
  <c r="D79" s="1"/>
  <c r="I66" i="6" l="1"/>
  <c r="J66"/>
  <c r="H66"/>
  <c r="G223" i="3" l="1"/>
  <c r="G220" s="1"/>
  <c r="G215"/>
  <c r="G206"/>
  <c r="G186"/>
  <c r="F34"/>
  <c r="E34" s="1"/>
  <c r="F35"/>
  <c r="E35" s="1"/>
  <c r="F36"/>
  <c r="E36" s="1"/>
  <c r="F41"/>
  <c r="E41" s="1"/>
  <c r="F42"/>
  <c r="E42" s="1"/>
  <c r="E181"/>
  <c r="E186"/>
  <c r="F158"/>
  <c r="E158" s="1"/>
  <c r="F47"/>
  <c r="E47" s="1"/>
  <c r="F49"/>
  <c r="E49" s="1"/>
  <c r="F52"/>
  <c r="E52" s="1"/>
  <c r="F60"/>
  <c r="F61"/>
  <c r="E61" s="1"/>
  <c r="F65"/>
  <c r="E65" s="1"/>
  <c r="F68"/>
  <c r="E68" s="1"/>
  <c r="D76" i="1"/>
  <c r="D104"/>
  <c r="E179" i="3" l="1"/>
  <c r="E60"/>
  <c r="E58" s="1"/>
  <c r="F58"/>
  <c r="F21" i="1" l="1"/>
  <c r="F42" l="1"/>
  <c r="E39" i="3" l="1"/>
  <c r="K14" i="6" l="1"/>
  <c r="K27"/>
  <c r="K34"/>
  <c r="K100"/>
  <c r="K117"/>
  <c r="K164"/>
  <c r="K162" s="1"/>
  <c r="K145" s="1"/>
  <c r="K167"/>
  <c r="K175"/>
  <c r="K173" s="1"/>
  <c r="K223"/>
  <c r="K224"/>
  <c r="K246"/>
  <c r="K264"/>
  <c r="K298"/>
  <c r="K296" s="1"/>
  <c r="K275" s="1"/>
  <c r="K309"/>
  <c r="K307" s="1"/>
  <c r="K23" l="1"/>
  <c r="K98"/>
  <c r="K92" s="1"/>
  <c r="K165"/>
  <c r="K262"/>
  <c r="K244" s="1"/>
  <c r="K219"/>
  <c r="K214" s="1"/>
  <c r="K12"/>
  <c r="I27"/>
  <c r="I23" s="1"/>
  <c r="H27" l="1"/>
  <c r="H23" s="1"/>
  <c r="J23"/>
  <c r="K11"/>
  <c r="E228" i="3"/>
  <c r="E223"/>
  <c r="E220" s="1"/>
  <c r="E215"/>
  <c r="E206"/>
  <c r="E203"/>
  <c r="E197"/>
  <c r="E193"/>
  <c r="E170"/>
  <c r="E167"/>
  <c r="E163"/>
  <c r="E160"/>
  <c r="E127"/>
  <c r="E120"/>
  <c r="E114"/>
  <c r="E108"/>
  <c r="E104"/>
  <c r="E94"/>
  <c r="E83"/>
  <c r="E79"/>
  <c r="E75"/>
  <c r="E25"/>
  <c r="E177" l="1"/>
  <c r="E73"/>
  <c r="E98"/>
  <c r="F228"/>
  <c r="F223"/>
  <c r="F215"/>
  <c r="F206"/>
  <c r="F203"/>
  <c r="F197"/>
  <c r="F193"/>
  <c r="F188"/>
  <c r="F186" s="1"/>
  <c r="F170"/>
  <c r="G170" s="1"/>
  <c r="F167"/>
  <c r="G167" s="1"/>
  <c r="F163"/>
  <c r="G163" s="1"/>
  <c r="F160"/>
  <c r="G160" s="1"/>
  <c r="F127"/>
  <c r="G127" s="1"/>
  <c r="F120"/>
  <c r="G120" s="1"/>
  <c r="F114"/>
  <c r="G114" s="1"/>
  <c r="F108"/>
  <c r="G108" s="1"/>
  <c r="F104"/>
  <c r="G104" s="1"/>
  <c r="F94"/>
  <c r="G94" s="1"/>
  <c r="F83"/>
  <c r="G83" s="1"/>
  <c r="F79"/>
  <c r="G79" s="1"/>
  <c r="F75"/>
  <c r="G75" s="1"/>
  <c r="F25"/>
  <c r="E142" i="1"/>
  <c r="F142" s="1"/>
  <c r="F137" s="1"/>
  <c r="G137"/>
  <c r="G95" s="1"/>
  <c r="D137"/>
  <c r="E130"/>
  <c r="E127" s="1"/>
  <c r="D130"/>
  <c r="D127" s="1"/>
  <c r="E126"/>
  <c r="F126" s="1"/>
  <c r="D126"/>
  <c r="D122" s="1"/>
  <c r="F117"/>
  <c r="E117"/>
  <c r="D111"/>
  <c r="E55"/>
  <c r="F55" s="1"/>
  <c r="F52" s="1"/>
  <c r="D55"/>
  <c r="D52" s="1"/>
  <c r="F50"/>
  <c r="E47"/>
  <c r="E45" s="1"/>
  <c r="D47"/>
  <c r="D45" s="1"/>
  <c r="F43"/>
  <c r="F41"/>
  <c r="F38"/>
  <c r="E26"/>
  <c r="E24" s="1"/>
  <c r="E137" l="1"/>
  <c r="F76"/>
  <c r="E76"/>
  <c r="G25" i="3"/>
  <c r="F130" i="1"/>
  <c r="F127" s="1"/>
  <c r="F220" i="3"/>
  <c r="F104" i="1"/>
  <c r="F122"/>
  <c r="D26"/>
  <c r="D117"/>
  <c r="D95" s="1"/>
  <c r="F111"/>
  <c r="F39" i="3"/>
  <c r="G39" s="1"/>
  <c r="F181"/>
  <c r="F73"/>
  <c r="G73" s="1"/>
  <c r="F98"/>
  <c r="G98" s="1"/>
  <c r="F47" i="1"/>
  <c r="F45" s="1"/>
  <c r="F26"/>
  <c r="F24" s="1"/>
  <c r="E104"/>
  <c r="E111"/>
  <c r="E21"/>
  <c r="E52"/>
  <c r="E122"/>
  <c r="E95" l="1"/>
  <c r="E11" s="1"/>
  <c r="D24"/>
  <c r="D13" s="1"/>
  <c r="D11" s="1"/>
  <c r="F95"/>
  <c r="E13"/>
  <c r="F179" i="3"/>
  <c r="F13" i="1"/>
  <c r="F11" l="1"/>
  <c r="F177" i="3"/>
  <c r="G58" l="1"/>
  <c r="F144" l="1"/>
  <c r="G139"/>
  <c r="G133" s="1"/>
  <c r="F19"/>
  <c r="F17" s="1"/>
  <c r="E19" l="1"/>
  <c r="E17" s="1"/>
  <c r="E15" s="1"/>
  <c r="E144"/>
  <c r="E139" s="1"/>
  <c r="E133" s="1"/>
  <c r="F139"/>
  <c r="F133" s="1"/>
  <c r="F15"/>
  <c r="G17"/>
  <c r="F57"/>
  <c r="F92"/>
  <c r="F53"/>
  <c r="E53" s="1"/>
  <c r="F153"/>
  <c r="F157"/>
  <c r="F72"/>
  <c r="F51"/>
  <c r="F33"/>
  <c r="E153" l="1"/>
  <c r="E150" s="1"/>
  <c r="F150"/>
  <c r="G150" s="1"/>
  <c r="E57"/>
  <c r="E54" s="1"/>
  <c r="F54"/>
  <c r="G54" s="1"/>
  <c r="E157"/>
  <c r="E154" s="1"/>
  <c r="F154"/>
  <c r="E72"/>
  <c r="E62" s="1"/>
  <c r="F62"/>
  <c r="G62" s="1"/>
  <c r="E92"/>
  <c r="E90" s="1"/>
  <c r="E88" s="1"/>
  <c r="F90"/>
  <c r="E51"/>
  <c r="E44" s="1"/>
  <c r="F44"/>
  <c r="G44" s="1"/>
  <c r="E33"/>
  <c r="G15"/>
  <c r="H164" i="6" l="1"/>
  <c r="H162" s="1"/>
  <c r="J162"/>
  <c r="I164"/>
  <c r="I162" s="1"/>
  <c r="J176"/>
  <c r="H178"/>
  <c r="H176" s="1"/>
  <c r="I178"/>
  <c r="I176" s="1"/>
  <c r="G154" i="3"/>
  <c r="G90"/>
  <c r="F88"/>
  <c r="G88" s="1"/>
  <c r="H119" i="6" l="1"/>
  <c r="H117" s="1"/>
  <c r="J117"/>
  <c r="I119"/>
  <c r="I117" s="1"/>
  <c r="H264" l="1"/>
  <c r="H262" s="1"/>
  <c r="J262"/>
  <c r="I264"/>
  <c r="I262" s="1"/>
  <c r="I147"/>
  <c r="I145" s="1"/>
  <c r="H147"/>
  <c r="H145" s="1"/>
  <c r="J145"/>
  <c r="H184"/>
  <c r="H182" s="1"/>
  <c r="I184"/>
  <c r="I182" s="1"/>
  <c r="J182"/>
  <c r="H223"/>
  <c r="I223"/>
  <c r="H298"/>
  <c r="H296" s="1"/>
  <c r="H275" s="1"/>
  <c r="J296"/>
  <c r="J275" s="1"/>
  <c r="I298"/>
  <c r="I296" s="1"/>
  <c r="I275" s="1"/>
  <c r="I248" l="1"/>
  <c r="I246" s="1"/>
  <c r="I244" s="1"/>
  <c r="H248"/>
  <c r="H246" s="1"/>
  <c r="H244" s="1"/>
  <c r="J246"/>
  <c r="J244" s="1"/>
  <c r="G175" i="3" l="1"/>
  <c r="I311" i="6"/>
  <c r="J309"/>
  <c r="J307" s="1"/>
  <c r="H311" l="1"/>
  <c r="H309" s="1"/>
  <c r="H307" s="1"/>
  <c r="I309"/>
  <c r="I307" s="1"/>
  <c r="F175" i="3"/>
  <c r="G173"/>
  <c r="E175" l="1"/>
  <c r="E173" s="1"/>
  <c r="E148" s="1"/>
  <c r="F173"/>
  <c r="F148" s="1"/>
  <c r="G148" s="1"/>
  <c r="F37" l="1"/>
  <c r="E37" l="1"/>
  <c r="E30" s="1"/>
  <c r="E28" s="1"/>
  <c r="E13" s="1"/>
  <c r="E10" s="1"/>
  <c r="F30"/>
  <c r="G30" l="1"/>
  <c r="F28"/>
  <c r="F13" l="1"/>
  <c r="F10" s="1"/>
  <c r="G28"/>
  <c r="G13" s="1"/>
  <c r="G10" s="1"/>
  <c r="J14" i="6" l="1"/>
  <c r="I16"/>
  <c r="I14" s="1"/>
  <c r="H16"/>
  <c r="H14" s="1"/>
  <c r="H224" l="1"/>
  <c r="H219" s="1"/>
  <c r="H214" s="1"/>
  <c r="J219"/>
  <c r="J214" s="1"/>
  <c r="I224"/>
  <c r="I219" s="1"/>
  <c r="I214" s="1"/>
  <c r="I175"/>
  <c r="I173" s="1"/>
  <c r="I165" s="1"/>
  <c r="J173"/>
  <c r="J165" s="1"/>
  <c r="H175"/>
  <c r="H173" s="1"/>
  <c r="H165" s="1"/>
  <c r="J98"/>
  <c r="J92" s="1"/>
  <c r="I100"/>
  <c r="I98" s="1"/>
  <c r="I92" s="1"/>
  <c r="H100"/>
  <c r="H98" s="1"/>
  <c r="H92" s="1"/>
  <c r="H36" l="1"/>
  <c r="H34" s="1"/>
  <c r="H12" s="1"/>
  <c r="H11" s="1"/>
  <c r="I36"/>
  <c r="I34" s="1"/>
  <c r="I12" s="1"/>
  <c r="I11" s="1"/>
  <c r="J34"/>
  <c r="J12" l="1"/>
  <c r="J11" s="1"/>
</calcChain>
</file>

<file path=xl/sharedStrings.xml><?xml version="1.0" encoding="utf-8"?>
<sst xmlns="http://schemas.openxmlformats.org/spreadsheetml/2006/main" count="1341" uniqueCount="781">
  <si>
    <t>Ð²Ø²ÚÜøÆ ´ÚàôæºÆ ºÎ²ØàôîÜºðÀ</t>
  </si>
  <si>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</si>
  <si>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</si>
  <si>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</si>
  <si>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</si>
  <si>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</si>
  <si>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</si>
  <si>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</si>
  <si>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</si>
  <si>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</si>
  <si>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</si>
  <si>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</si>
  <si>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</si>
  <si>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</si>
  <si>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</si>
  <si>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</si>
  <si>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</si>
  <si>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</si>
  <si>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</si>
  <si>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</si>
  <si>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</si>
  <si>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</si>
  <si>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</si>
  <si>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</si>
  <si>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</si>
  <si>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</si>
  <si>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</si>
  <si>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</si>
  <si>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</si>
  <si>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</si>
  <si>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</si>
  <si>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</si>
  <si>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</si>
  <si>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</si>
  <si>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</si>
  <si>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</si>
  <si>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</si>
  <si>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</si>
  <si>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</si>
  <si>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</si>
  <si>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</si>
  <si>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</si>
  <si>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</si>
  <si>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</si>
  <si>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</si>
  <si>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</si>
  <si>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</si>
  <si>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</si>
  <si>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</si>
  <si>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</si>
  <si>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</si>
  <si>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</si>
  <si>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</si>
  <si>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</si>
  <si>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</si>
  <si>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</si>
  <si>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</si>
  <si>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</si>
  <si>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</si>
  <si>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</si>
  <si>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</si>
  <si>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</si>
  <si>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</si>
  <si>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</si>
  <si>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</si>
  <si>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</si>
  <si>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</si>
  <si>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</si>
  <si>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</si>
  <si>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</si>
  <si>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</si>
  <si>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</si>
  <si>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</si>
  <si>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</si>
  <si>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</si>
  <si>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</si>
  <si>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</si>
  <si>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</si>
  <si>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</si>
  <si>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</si>
  <si>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</si>
  <si>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</si>
  <si>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</si>
  <si>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</si>
  <si>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</si>
  <si>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</si>
  <si>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</si>
  <si>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</si>
  <si>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</si>
  <si>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</si>
  <si>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</si>
  <si>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</si>
  <si>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</si>
  <si>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</si>
  <si>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</si>
  <si>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</si>
  <si>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</si>
  <si>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</si>
  <si>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</si>
  <si>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</si>
  <si>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</si>
  <si>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</si>
  <si>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</si>
  <si>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</si>
  <si>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</si>
  <si>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</si>
  <si>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</si>
  <si>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</si>
  <si>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</si>
  <si>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</si>
  <si>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</si>
  <si>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</si>
  <si>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</si>
  <si>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</si>
  <si>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</si>
  <si>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</si>
  <si>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</si>
  <si>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</si>
  <si>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</si>
  <si>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</si>
  <si>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</si>
  <si>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</si>
  <si>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</si>
  <si>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</si>
  <si>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</si>
  <si>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</si>
  <si>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</si>
  <si>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</si>
  <si>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</si>
  <si>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</si>
  <si>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</si>
  <si>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</si>
  <si>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</si>
  <si>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</si>
  <si>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</si>
  <si>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</si>
  <si>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</si>
  <si>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</si>
  <si>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</si>
  <si>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</si>
  <si>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</si>
  <si>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</si>
  <si>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</si>
  <si>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</si>
  <si>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</si>
  <si>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</si>
  <si>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</si>
  <si>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</si>
  <si>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</si>
  <si>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</si>
  <si>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</si>
  <si>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</si>
  <si>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</si>
  <si>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</si>
  <si>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</si>
  <si>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</si>
  <si>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</si>
  <si>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</si>
  <si>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</si>
  <si>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</si>
  <si>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</si>
  <si>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</si>
  <si>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</si>
  <si>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</si>
  <si>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</si>
  <si>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</si>
  <si>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</si>
  <si>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</si>
  <si>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</si>
  <si>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</si>
  <si>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</si>
  <si>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</si>
  <si>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</si>
  <si>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</si>
  <si>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</si>
  <si>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</si>
  <si>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</si>
  <si>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</si>
  <si>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</si>
  <si>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</si>
  <si>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</si>
  <si>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</si>
  <si>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</si>
  <si>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</si>
  <si>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</si>
  <si>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</si>
  <si>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</si>
  <si>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</si>
  <si>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</si>
  <si>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</si>
  <si>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</si>
  <si>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</si>
  <si>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</si>
  <si>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</si>
  <si>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</si>
  <si>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</si>
  <si>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</si>
  <si>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</si>
  <si>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</si>
  <si>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</si>
  <si>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</si>
  <si>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</si>
  <si>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</si>
  <si>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</si>
  <si>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</si>
  <si>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</si>
  <si>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</si>
  <si>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</si>
  <si>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</si>
  <si>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</si>
  <si>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</si>
  <si>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</si>
  <si>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</si>
  <si>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</si>
  <si>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</si>
  <si>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</si>
  <si>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</si>
  <si>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</si>
  <si>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</si>
  <si>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</si>
  <si>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</si>
  <si>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</si>
  <si>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</si>
  <si>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</si>
  <si>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</si>
  <si>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</si>
  <si>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</si>
  <si>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</si>
  <si>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</si>
  <si>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</si>
  <si>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</si>
  <si>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</si>
  <si>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</si>
  <si>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</si>
  <si>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</si>
  <si>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</si>
  <si>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</si>
  <si>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</si>
  <si>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</si>
  <si>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</si>
  <si>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</si>
  <si>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</si>
  <si>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</si>
  <si>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</si>
  <si>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</si>
  <si>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</si>
  <si>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</si>
  <si>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</si>
  <si>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</si>
  <si>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</si>
  <si>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</si>
  <si>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</si>
  <si>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</si>
  <si>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</si>
  <si>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</si>
  <si>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</si>
  <si>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</si>
  <si>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</si>
  <si>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</si>
  <si>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</si>
  <si>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</si>
  <si>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</si>
  <si>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</si>
  <si>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</si>
  <si>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</si>
  <si>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</si>
  <si>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</si>
  <si>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</si>
  <si>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</si>
  <si>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</si>
  <si>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</si>
  <si>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</si>
  <si>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</si>
  <si>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</si>
  <si>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</si>
  <si>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</si>
  <si>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</si>
  <si>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</si>
  <si>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</si>
  <si>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</si>
  <si>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</si>
  <si>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</si>
  <si>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</si>
  <si>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</si>
  <si>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</si>
  <si>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</si>
  <si>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</si>
  <si>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</si>
  <si>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</si>
  <si>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</si>
  <si>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</si>
  <si>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</si>
  <si>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</si>
  <si>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</si>
  <si>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</si>
  <si>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</si>
  <si>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</si>
  <si>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</si>
  <si>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</si>
  <si>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</si>
  <si>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</si>
  <si>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</si>
  <si>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</si>
  <si>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</si>
  <si>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</si>
  <si>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</si>
  <si>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</si>
  <si>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</si>
  <si>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</si>
  <si>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</si>
  <si>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</si>
  <si>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</si>
  <si>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</si>
  <si>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</si>
  <si>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</si>
  <si>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</si>
  <si>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</si>
  <si>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</si>
  <si>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</si>
  <si>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</si>
  <si>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</si>
  <si>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</si>
  <si>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</si>
  <si>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</si>
  <si>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</si>
  <si>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</si>
  <si>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</si>
  <si>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</si>
  <si>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</si>
  <si>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</si>
  <si>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</si>
  <si>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</si>
  <si>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</si>
  <si>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</si>
  <si>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</si>
  <si>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</si>
  <si>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</si>
  <si>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</si>
  <si>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</si>
  <si>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</si>
  <si>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</si>
  <si>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</si>
  <si>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</si>
  <si>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</si>
  <si>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</si>
  <si>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</si>
  <si>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</si>
  <si>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</si>
  <si>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</si>
  <si>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</si>
  <si>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</si>
  <si>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</si>
  <si>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</si>
  <si>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</si>
  <si>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</si>
  <si>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</si>
  <si>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</si>
  <si>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</si>
  <si>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</si>
  <si>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</si>
  <si>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</si>
  <si>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</si>
  <si>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</si>
  <si>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</si>
  <si>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</si>
  <si>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</si>
  <si>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</si>
  <si>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</si>
  <si>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</si>
  <si>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</si>
  <si>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</si>
  <si>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</si>
  <si>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</si>
  <si>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</si>
  <si>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</si>
  <si>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</si>
  <si>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</si>
  <si>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</si>
  <si>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</si>
  <si>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</si>
  <si>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</si>
  <si>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</si>
  <si>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</si>
  <si>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</si>
  <si>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</si>
  <si>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</si>
  <si>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</si>
  <si>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</si>
  <si>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</si>
  <si>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</si>
  <si>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</si>
  <si>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</si>
  <si>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</si>
  <si>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</si>
  <si>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</si>
  <si>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</si>
  <si>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</si>
  <si>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</si>
  <si>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</si>
  <si>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</si>
  <si>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</si>
  <si>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</si>
  <si>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</si>
  <si>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</si>
  <si>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</si>
  <si>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</si>
  <si>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</si>
  <si>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</si>
  <si>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</si>
  <si>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</si>
  <si>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</si>
  <si>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</si>
  <si>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</si>
  <si>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</si>
  <si>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</si>
  <si>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</si>
  <si>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</si>
  <si>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</si>
  <si>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</si>
  <si>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</si>
  <si>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</si>
  <si>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</si>
  <si>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</si>
  <si>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</si>
  <si>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</si>
  <si>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</si>
  <si>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</si>
  <si>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</si>
  <si>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</si>
  <si>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</si>
  <si>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</si>
  <si>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</si>
  <si>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</si>
  <si>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</si>
  <si>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</si>
  <si>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</si>
  <si>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</si>
  <si>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</si>
  <si>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</si>
  <si>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</si>
  <si>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</si>
  <si>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</si>
  <si>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</si>
  <si>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</si>
  <si>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</si>
  <si>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</si>
  <si>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</si>
  <si>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</si>
  <si>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</si>
  <si>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</si>
  <si>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</si>
  <si>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</si>
  <si>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</si>
  <si>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</si>
  <si>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</si>
  <si>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</si>
  <si>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</si>
  <si>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</si>
  <si>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</si>
  <si>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</si>
  <si>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</si>
  <si>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</si>
  <si>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</si>
  <si>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</si>
  <si>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</si>
  <si>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</si>
  <si>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</si>
  <si>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</si>
  <si>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</si>
  <si>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</si>
  <si>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</si>
  <si>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</si>
  <si>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</si>
  <si>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</si>
  <si>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</si>
  <si>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</si>
  <si>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</si>
  <si>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</si>
  <si>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</si>
  <si>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</si>
  <si>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</si>
  <si>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</si>
  <si>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</si>
  <si>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</si>
  <si>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</si>
  <si>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</si>
  <si>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</si>
  <si>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</si>
  <si>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</si>
  <si>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</si>
  <si>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</si>
  <si>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</si>
  <si>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</si>
  <si>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</si>
  <si>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</si>
  <si>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</si>
  <si>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</si>
  <si>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</si>
  <si>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</si>
  <si>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</si>
  <si>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</si>
  <si>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</si>
  <si>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</si>
  <si>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</si>
  <si>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</si>
  <si>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</si>
  <si>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</si>
  <si>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</si>
  <si>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</si>
  <si>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</si>
  <si>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</si>
  <si>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</si>
  <si>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</si>
  <si>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</si>
  <si>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</si>
  <si>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</si>
  <si>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</si>
  <si>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</si>
  <si>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</si>
  <si>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</si>
  <si>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</si>
  <si>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</si>
  <si>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</si>
  <si>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</si>
  <si>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</si>
  <si>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</si>
  <si>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</si>
  <si>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</si>
  <si>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</si>
  <si>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</si>
  <si>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</si>
  <si>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</si>
  <si>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</si>
  <si>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</si>
  <si>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</si>
  <si>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</si>
  <si>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</si>
  <si>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</si>
  <si>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</si>
  <si>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</si>
  <si>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</si>
  <si>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</si>
  <si>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</si>
  <si>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</si>
  <si>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</si>
  <si>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</si>
  <si>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</si>
  <si>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</si>
  <si>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</si>
  <si>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</si>
  <si>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</si>
  <si>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</si>
  <si>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</si>
  <si>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</si>
  <si>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</si>
  <si>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</si>
  <si>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</si>
  <si>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</si>
  <si>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</si>
  <si>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</si>
  <si>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</si>
  <si>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</si>
  <si>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</si>
  <si>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</si>
  <si>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</si>
  <si>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</si>
  <si>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</si>
  <si>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</si>
  <si>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</si>
  <si>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</si>
  <si>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</si>
  <si>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</si>
  <si>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</si>
  <si>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</si>
  <si>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</si>
  <si>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</si>
  <si>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</si>
  <si>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</si>
  <si>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</si>
  <si>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</si>
  <si>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</si>
  <si>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</si>
  <si>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</si>
  <si>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</si>
  <si>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</si>
  <si>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</si>
  <si>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</si>
  <si>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</si>
  <si>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</si>
  <si>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</si>
  <si>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</si>
  <si>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</si>
  <si>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</si>
  <si>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</si>
  <si>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</si>
  <si>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</si>
  <si>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</si>
  <si>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</si>
  <si>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</si>
  <si>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</si>
  <si>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</si>
  <si>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</si>
  <si>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</si>
  <si>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</si>
  <si>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</si>
  <si>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</si>
  <si>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</si>
  <si>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</si>
  <si>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</si>
  <si>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</si>
  <si>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</si>
  <si>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</si>
  <si>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</si>
  <si>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</si>
  <si>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</si>
  <si>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</si>
  <si>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</si>
  <si>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</si>
  <si>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</si>
  <si>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</si>
  <si>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</si>
  <si>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</si>
  <si>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</si>
  <si>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</si>
  <si>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</si>
  <si>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</si>
  <si>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</si>
  <si>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</si>
  <si>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</si>
  <si>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</si>
  <si>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</si>
  <si>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</si>
  <si>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</si>
  <si>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</si>
  <si>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</si>
  <si>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</si>
  <si>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</si>
  <si>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</si>
  <si>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</si>
  <si>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</si>
  <si>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</si>
  <si>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</si>
  <si>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</si>
  <si>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</si>
  <si>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</si>
  <si>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</si>
  <si>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</si>
  <si>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</si>
  <si>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</si>
  <si>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</si>
  <si>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</si>
  <si>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</si>
  <si>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</si>
  <si>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</si>
  <si>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</si>
  <si>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</si>
  <si>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</si>
  <si>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</si>
  <si>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</si>
  <si>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</si>
  <si>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</si>
  <si>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</si>
  <si>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</si>
  <si>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</si>
  <si>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</si>
  <si>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</si>
  <si>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</si>
  <si>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</si>
  <si>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</si>
  <si>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</si>
  <si>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</si>
  <si>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</si>
  <si>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</si>
  <si>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</si>
  <si>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</si>
  <si>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</si>
  <si>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</si>
  <si>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</si>
  <si>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</si>
  <si>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</si>
  <si>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</si>
  <si>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</si>
  <si>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</si>
  <si>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</si>
  <si>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</si>
  <si>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</si>
  <si>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</si>
  <si>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</si>
  <si>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</si>
  <si>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</si>
  <si>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</si>
  <si>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</si>
  <si>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</si>
  <si>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</si>
  <si>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</si>
  <si>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</si>
  <si>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</si>
  <si>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</si>
  <si>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</si>
  <si>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</si>
  <si>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</si>
  <si>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</si>
  <si>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</si>
  <si>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</si>
  <si>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</si>
  <si>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</si>
  <si>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</si>
  <si>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</si>
  <si>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</si>
  <si>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</si>
  <si>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</si>
  <si>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</si>
  <si>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</si>
  <si>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</si>
  <si>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</si>
  <si>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</si>
  <si>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</si>
  <si>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</si>
  <si>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</si>
  <si>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</si>
  <si>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</si>
  <si>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</si>
  <si>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</si>
  <si>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</si>
  <si>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</si>
  <si>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</si>
  <si>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</si>
  <si>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</si>
  <si>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</si>
  <si>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</si>
  <si>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</si>
  <si>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</si>
  <si>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</si>
  <si>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</si>
  <si>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</si>
  <si>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</si>
  <si>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</si>
  <si>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</si>
  <si>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</si>
  <si>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</si>
  <si>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</si>
  <si>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</si>
  <si>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</si>
  <si>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</si>
  <si>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</si>
  <si>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</si>
  <si>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</si>
  <si>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</si>
  <si>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</si>
  <si>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</si>
  <si>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</si>
  <si>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</si>
  <si>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</si>
  <si>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</si>
  <si>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</si>
  <si>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</si>
  <si>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</si>
  <si>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</si>
  <si>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</si>
  <si>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</si>
  <si>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</si>
  <si>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</si>
  <si>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</si>
  <si>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</si>
  <si>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</si>
  <si>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</si>
  <si>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</si>
  <si>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</si>
  <si>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</si>
  <si>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</si>
  <si>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</si>
  <si>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</si>
  <si>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</si>
  <si>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</si>
  <si>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</si>
  <si>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</si>
  <si>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</si>
  <si>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</si>
  <si>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 xml:space="preserve">                      ՀԱՎԵԼՎԱԾ 1                       ՀՀ Սյունիքի մարզի Գորիս համայնքի    ավագանու 2022 թվականի              դեկտեմբերի 26-ի  N ------ որոշման</t>
  </si>
  <si>
    <t xml:space="preserve">                  ՀԱՎԵԼՎԱԾ 2                                 ՀՀ Սյունիքի մարզի Գորիս համայնքի    ավագանու 2022 թվականի  դեկտեմբերի 26-ի  N ------ որոշման</t>
  </si>
  <si>
    <r>
      <t xml:space="preserve">                          </t>
    </r>
    <r>
      <rPr>
        <sz val="11"/>
        <rFont val="Arial LatArm"/>
        <family val="2"/>
      </rPr>
      <t xml:space="preserve">  ՀԱՎԵԼՎԱԾ 3                                  ՀՀ Սյունիքի մարզի Գորիս համայնքի    ավագանու 2022 թվականի              դեկտեմբերի 26-ի  N ------ որոշման</t>
    </r>
  </si>
</sst>
</file>

<file path=xl/styles.xml><?xml version="1.0" encoding="utf-8"?>
<styleSheet xmlns="http://schemas.openxmlformats.org/spreadsheetml/2006/main">
  <numFmts count="4">
    <numFmt numFmtId="164" formatCode="0000"/>
    <numFmt numFmtId="165" formatCode="000"/>
    <numFmt numFmtId="166" formatCode="0.000"/>
    <numFmt numFmtId="167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8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4" fillId="0" borderId="28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15" fillId="0" borderId="26" xfId="0" applyNumberFormat="1" applyFont="1" applyFill="1" applyBorder="1" applyAlignment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11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7" fillId="0" borderId="32" xfId="0" applyNumberFormat="1" applyFont="1" applyFill="1" applyBorder="1" applyAlignment="1">
      <alignment horizontal="center" vertical="center" wrapText="1"/>
    </xf>
    <xf numFmtId="167" fontId="9" fillId="0" borderId="31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7" fillId="0" borderId="32" xfId="0" applyNumberFormat="1" applyFont="1" applyFill="1" applyBorder="1" applyAlignment="1">
      <alignment vertical="top" wrapText="1"/>
    </xf>
    <xf numFmtId="0" fontId="8" fillId="0" borderId="34" xfId="0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35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>
      <alignment horizontal="left" vertical="top" wrapText="1" readingOrder="1"/>
    </xf>
    <xf numFmtId="0" fontId="11" fillId="0" borderId="36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49" fontId="8" fillId="0" borderId="3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165" fontId="9" fillId="0" borderId="36" xfId="0" applyNumberFormat="1" applyFont="1" applyFill="1" applyBorder="1" applyAlignment="1">
      <alignment vertical="top" wrapText="1"/>
    </xf>
    <xf numFmtId="0" fontId="11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11" fillId="0" borderId="36" xfId="0" applyNumberFormat="1" applyFont="1" applyFill="1" applyBorder="1" applyAlignment="1">
      <alignment vertical="top" wrapText="1"/>
    </xf>
    <xf numFmtId="0" fontId="9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8" fillId="0" borderId="34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vertical="top" wrapText="1"/>
    </xf>
    <xf numFmtId="49" fontId="14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8" fillId="0" borderId="5" xfId="0" applyNumberFormat="1" applyFont="1" applyFill="1" applyBorder="1" applyAlignment="1">
      <alignment horizontal="center" vertical="center"/>
    </xf>
    <xf numFmtId="164" fontId="9" fillId="0" borderId="36" xfId="0" applyNumberFormat="1" applyFont="1" applyFill="1" applyBorder="1" applyAlignment="1">
      <alignment vertical="top" wrapText="1"/>
    </xf>
    <xf numFmtId="0" fontId="19" fillId="0" borderId="36" xfId="0" applyNumberFormat="1" applyFont="1" applyFill="1" applyBorder="1" applyAlignment="1">
      <alignment horizontal="left" vertical="top" wrapText="1" readingOrder="1"/>
    </xf>
    <xf numFmtId="0" fontId="10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9" fillId="0" borderId="41" xfId="0" applyFont="1" applyFill="1" applyBorder="1" applyAlignment="1">
      <alignment vertical="top" wrapText="1"/>
    </xf>
    <xf numFmtId="0" fontId="8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top"/>
    </xf>
    <xf numFmtId="49" fontId="8" fillId="0" borderId="35" xfId="0" applyNumberFormat="1" applyFont="1" applyFill="1" applyBorder="1" applyAlignment="1">
      <alignment horizontal="center" vertical="top"/>
    </xf>
    <xf numFmtId="0" fontId="8" fillId="0" borderId="42" xfId="0" applyFont="1" applyFill="1" applyBorder="1" applyAlignment="1">
      <alignment vertical="center"/>
    </xf>
    <xf numFmtId="49" fontId="8" fillId="0" borderId="43" xfId="0" applyNumberFormat="1" applyFont="1" applyFill="1" applyBorder="1" applyAlignment="1">
      <alignment horizontal="center" vertical="top"/>
    </xf>
    <xf numFmtId="49" fontId="8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top"/>
    </xf>
    <xf numFmtId="165" fontId="15" fillId="0" borderId="0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0" fillId="0" borderId="0" xfId="0" applyFont="1"/>
    <xf numFmtId="0" fontId="22" fillId="0" borderId="0" xfId="0" applyFont="1" applyAlignment="1">
      <alignment horizontal="center" vertical="center" wrapText="1"/>
    </xf>
    <xf numFmtId="9" fontId="20" fillId="0" borderId="0" xfId="1" applyFont="1"/>
    <xf numFmtId="9" fontId="20" fillId="0" borderId="0" xfId="0" applyNumberFormat="1" applyFont="1"/>
    <xf numFmtId="0" fontId="23" fillId="0" borderId="51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vertical="center" wrapText="1"/>
    </xf>
    <xf numFmtId="0" fontId="24" fillId="0" borderId="51" xfId="0" applyFont="1" applyBorder="1" applyAlignment="1">
      <alignment vertical="center" wrapText="1"/>
    </xf>
    <xf numFmtId="0" fontId="24" fillId="0" borderId="47" xfId="0" applyFont="1" applyBorder="1" applyAlignment="1">
      <alignment vertical="center" wrapText="1"/>
    </xf>
    <xf numFmtId="0" fontId="23" fillId="0" borderId="50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3" fillId="3" borderId="52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26" fillId="3" borderId="0" xfId="0" applyFont="1" applyFill="1"/>
    <xf numFmtId="0" fontId="23" fillId="3" borderId="48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 wrapText="1"/>
    </xf>
    <xf numFmtId="0" fontId="25" fillId="3" borderId="0" xfId="0" applyFont="1" applyFill="1"/>
    <xf numFmtId="0" fontId="3" fillId="0" borderId="3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7" fontId="10" fillId="0" borderId="33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167" fontId="4" fillId="0" borderId="37" xfId="0" applyNumberFormat="1" applyFont="1" applyFill="1" applyBorder="1" applyAlignment="1">
      <alignment horizontal="center"/>
    </xf>
    <xf numFmtId="167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7" fontId="10" fillId="0" borderId="38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7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8" fillId="3" borderId="48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46" xfId="0" applyNumberFormat="1" applyFont="1" applyFill="1" applyBorder="1" applyAlignment="1">
      <alignment horizontal="center"/>
    </xf>
    <xf numFmtId="167" fontId="4" fillId="0" borderId="31" xfId="0" applyNumberFormat="1" applyFont="1" applyFill="1" applyBorder="1" applyAlignment="1">
      <alignment horizontal="center"/>
    </xf>
    <xf numFmtId="167" fontId="10" fillId="0" borderId="37" xfId="0" applyNumberFormat="1" applyFont="1" applyFill="1" applyBorder="1" applyAlignment="1">
      <alignment horizontal="center"/>
    </xf>
    <xf numFmtId="167" fontId="4" fillId="0" borderId="55" xfId="0" applyNumberFormat="1" applyFont="1" applyFill="1" applyBorder="1" applyAlignment="1">
      <alignment horizontal="center"/>
    </xf>
    <xf numFmtId="167" fontId="9" fillId="0" borderId="24" xfId="0" applyNumberFormat="1" applyFont="1" applyFill="1" applyBorder="1" applyAlignment="1">
      <alignment horizontal="center" vertical="center" wrapText="1"/>
    </xf>
    <xf numFmtId="167" fontId="9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0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167" fontId="2" fillId="0" borderId="6" xfId="0" applyNumberFormat="1" applyFont="1" applyFill="1" applyBorder="1" applyAlignment="1">
      <alignment horizontal="center" vertical="center" wrapText="1"/>
    </xf>
    <xf numFmtId="167" fontId="23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167" fontId="2" fillId="0" borderId="3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167" fontId="4" fillId="0" borderId="37" xfId="0" applyNumberFormat="1" applyFont="1" applyFill="1" applyBorder="1" applyAlignment="1">
      <alignment horizontal="center" vertical="center"/>
    </xf>
    <xf numFmtId="167" fontId="9" fillId="0" borderId="33" xfId="0" applyNumberFormat="1" applyFont="1" applyFill="1" applyBorder="1" applyAlignment="1">
      <alignment horizontal="center" vertical="center"/>
    </xf>
    <xf numFmtId="167" fontId="4" fillId="0" borderId="36" xfId="0" applyNumberFormat="1" applyFont="1" applyFill="1" applyBorder="1" applyAlignment="1">
      <alignment horizontal="center" vertical="center"/>
    </xf>
    <xf numFmtId="167" fontId="4" fillId="0" borderId="36" xfId="0" applyNumberFormat="1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39" xfId="0" applyNumberFormat="1" applyFont="1" applyFill="1" applyBorder="1" applyAlignment="1">
      <alignment horizontal="center"/>
    </xf>
    <xf numFmtId="167" fontId="0" fillId="0" borderId="3" xfId="0" applyNumberFormat="1" applyFont="1" applyFill="1" applyBorder="1" applyAlignment="1">
      <alignment horizontal="center" vertical="center"/>
    </xf>
    <xf numFmtId="167" fontId="29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11" fillId="0" borderId="16" xfId="0" applyNumberFormat="1" applyFont="1" applyFill="1" applyBorder="1" applyAlignment="1">
      <alignment horizontal="center" vertical="center" wrapText="1"/>
    </xf>
    <xf numFmtId="165" fontId="11" fillId="0" borderId="23" xfId="0" applyNumberFormat="1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5" fontId="10" fillId="0" borderId="13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3" borderId="53" xfId="0" applyFont="1" applyFill="1" applyBorder="1" applyAlignment="1">
      <alignment horizontal="center" vertical="center" wrapText="1"/>
    </xf>
    <xf numFmtId="0" fontId="23" fillId="3" borderId="54" xfId="0" applyFont="1" applyFill="1" applyBorder="1" applyAlignment="1">
      <alignment horizontal="center" vertical="center" wrapText="1"/>
    </xf>
    <xf numFmtId="167" fontId="23" fillId="0" borderId="3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6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3\&#1330;&#1397;&#1400;&#1410;&#1403;&#1381;%20&#1392;&#1377;&#1398;&#1408;&#1377;&#1397;&#1387;&#1398;%20&#1412;&#1398;&#1398;&#1377;&#1408;&#1391;&#1400;&#1410;&#1396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1">
          <cell r="AU21">
            <v>0</v>
          </cell>
        </row>
        <row r="23">
          <cell r="AU23">
            <v>0</v>
          </cell>
        </row>
        <row r="26">
          <cell r="AU26">
            <v>0</v>
          </cell>
        </row>
        <row r="30">
          <cell r="AU30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0">
          <cell r="AU50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ԿԱԳ"/>
      <sheetName val="Hamaynq1"/>
    </sheetNames>
    <sheetDataSet>
      <sheetData sheetId="0">
        <row r="3">
          <cell r="E3">
            <v>185794</v>
          </cell>
        </row>
        <row r="4">
          <cell r="E4">
            <v>27600</v>
          </cell>
        </row>
        <row r="5">
          <cell r="E5">
            <v>1700</v>
          </cell>
        </row>
        <row r="6">
          <cell r="E6">
            <v>2900</v>
          </cell>
        </row>
        <row r="7">
          <cell r="E7">
            <v>600</v>
          </cell>
        </row>
        <row r="8">
          <cell r="E8">
            <v>2300</v>
          </cell>
        </row>
        <row r="9">
          <cell r="E9">
            <v>1500</v>
          </cell>
        </row>
        <row r="10">
          <cell r="E10">
            <v>1200</v>
          </cell>
        </row>
        <row r="11">
          <cell r="E11">
            <v>1500</v>
          </cell>
        </row>
        <row r="12">
          <cell r="E12">
            <v>800</v>
          </cell>
        </row>
        <row r="13">
          <cell r="E13">
            <v>2450</v>
          </cell>
        </row>
        <row r="14">
          <cell r="E14">
            <v>3700</v>
          </cell>
        </row>
        <row r="15">
          <cell r="E15">
            <v>16900</v>
          </cell>
        </row>
        <row r="16">
          <cell r="E16">
            <v>3000</v>
          </cell>
        </row>
        <row r="17">
          <cell r="E17">
            <v>2400</v>
          </cell>
        </row>
        <row r="18">
          <cell r="E18">
            <v>900</v>
          </cell>
        </row>
        <row r="19">
          <cell r="E19">
            <v>5005</v>
          </cell>
        </row>
        <row r="20">
          <cell r="E20">
            <v>7000</v>
          </cell>
        </row>
        <row r="21">
          <cell r="E21">
            <v>1600</v>
          </cell>
        </row>
        <row r="22">
          <cell r="E22">
            <v>20400</v>
          </cell>
        </row>
        <row r="23">
          <cell r="E23">
            <v>797600</v>
          </cell>
        </row>
        <row r="24">
          <cell r="E24">
            <v>15000</v>
          </cell>
        </row>
        <row r="25">
          <cell r="E25">
            <v>1500</v>
          </cell>
        </row>
        <row r="26">
          <cell r="E26">
            <v>250</v>
          </cell>
        </row>
        <row r="27">
          <cell r="E27">
            <v>730</v>
          </cell>
        </row>
        <row r="34">
          <cell r="D34">
            <v>45828</v>
          </cell>
        </row>
      </sheetData>
      <sheetData sheetId="1">
        <row r="26">
          <cell r="C26">
            <v>218100</v>
          </cell>
        </row>
      </sheetData>
      <sheetData sheetId="2">
        <row r="17">
          <cell r="C17">
            <v>21830</v>
          </cell>
        </row>
      </sheetData>
      <sheetData sheetId="3">
        <row r="7">
          <cell r="C7">
            <v>335000</v>
          </cell>
        </row>
      </sheetData>
      <sheetData sheetId="4">
        <row r="7">
          <cell r="C7">
            <v>146000</v>
          </cell>
        </row>
      </sheetData>
      <sheetData sheetId="5">
        <row r="8">
          <cell r="C8">
            <v>17800</v>
          </cell>
        </row>
      </sheetData>
      <sheetData sheetId="6">
        <row r="13">
          <cell r="C13">
            <v>11750</v>
          </cell>
        </row>
      </sheetData>
      <sheetData sheetId="7">
        <row r="8">
          <cell r="C8">
            <v>72000</v>
          </cell>
        </row>
      </sheetData>
      <sheetData sheetId="8">
        <row r="12">
          <cell r="C12">
            <v>20200</v>
          </cell>
        </row>
      </sheetData>
      <sheetData sheetId="9">
        <row r="8">
          <cell r="C8">
            <v>3000</v>
          </cell>
        </row>
      </sheetData>
      <sheetData sheetId="10">
        <row r="10">
          <cell r="C10">
            <v>58600</v>
          </cell>
        </row>
      </sheetData>
      <sheetData sheetId="11">
        <row r="8">
          <cell r="C8">
            <v>26000</v>
          </cell>
        </row>
      </sheetData>
      <sheetData sheetId="12">
        <row r="8">
          <cell r="C8">
            <v>90000</v>
          </cell>
        </row>
      </sheetData>
      <sheetData sheetId="13">
        <row r="7">
          <cell r="C7">
            <v>78600</v>
          </cell>
        </row>
      </sheetData>
      <sheetData sheetId="14">
        <row r="11">
          <cell r="C11">
            <v>3450</v>
          </cell>
        </row>
      </sheetData>
      <sheetData sheetId="15">
        <row r="9">
          <cell r="C9">
            <v>1999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5"/>
  <sheetViews>
    <sheetView view="pageBreakPreview" zoomScaleSheetLayoutView="100" workbookViewId="0">
      <selection activeCell="E1" sqref="E1:G4"/>
    </sheetView>
  </sheetViews>
  <sheetFormatPr defaultRowHeight="15"/>
  <cols>
    <col min="1" max="1" width="7.140625" style="7" customWidth="1"/>
    <col min="2" max="2" width="56.85546875" style="54" customWidth="1"/>
    <col min="3" max="3" width="7.42578125" style="180" customWidth="1"/>
    <col min="4" max="5" width="14.42578125" style="180" customWidth="1"/>
    <col min="6" max="6" width="13.5703125" style="180" customWidth="1"/>
    <col min="7" max="7" width="13.5703125" style="7" customWidth="1"/>
    <col min="8" max="8" width="13.5703125" style="7" bestFit="1" customWidth="1"/>
    <col min="9" max="256" width="9.140625" style="7"/>
    <col min="257" max="257" width="6.85546875" style="7" customWidth="1"/>
    <col min="258" max="258" width="51.85546875" style="7" customWidth="1"/>
    <col min="259" max="259" width="7.7109375" style="7" customWidth="1"/>
    <col min="260" max="260" width="8.7109375" style="7" customWidth="1"/>
    <col min="261" max="261" width="10.28515625" style="7" customWidth="1"/>
    <col min="262" max="262" width="10.42578125" style="7" customWidth="1"/>
    <col min="263" max="512" width="9.140625" style="7"/>
    <col min="513" max="513" width="6.85546875" style="7" customWidth="1"/>
    <col min="514" max="514" width="51.85546875" style="7" customWidth="1"/>
    <col min="515" max="515" width="7.7109375" style="7" customWidth="1"/>
    <col min="516" max="516" width="8.7109375" style="7" customWidth="1"/>
    <col min="517" max="517" width="10.28515625" style="7" customWidth="1"/>
    <col min="518" max="518" width="10.42578125" style="7" customWidth="1"/>
    <col min="519" max="768" width="9.140625" style="7"/>
    <col min="769" max="769" width="6.85546875" style="7" customWidth="1"/>
    <col min="770" max="770" width="51.85546875" style="7" customWidth="1"/>
    <col min="771" max="771" width="7.7109375" style="7" customWidth="1"/>
    <col min="772" max="772" width="8.7109375" style="7" customWidth="1"/>
    <col min="773" max="773" width="10.28515625" style="7" customWidth="1"/>
    <col min="774" max="774" width="10.42578125" style="7" customWidth="1"/>
    <col min="775" max="1024" width="9.140625" style="7"/>
    <col min="1025" max="1025" width="6.85546875" style="7" customWidth="1"/>
    <col min="1026" max="1026" width="51.85546875" style="7" customWidth="1"/>
    <col min="1027" max="1027" width="7.7109375" style="7" customWidth="1"/>
    <col min="1028" max="1028" width="8.7109375" style="7" customWidth="1"/>
    <col min="1029" max="1029" width="10.28515625" style="7" customWidth="1"/>
    <col min="1030" max="1030" width="10.42578125" style="7" customWidth="1"/>
    <col min="1031" max="1280" width="9.140625" style="7"/>
    <col min="1281" max="1281" width="6.85546875" style="7" customWidth="1"/>
    <col min="1282" max="1282" width="51.85546875" style="7" customWidth="1"/>
    <col min="1283" max="1283" width="7.7109375" style="7" customWidth="1"/>
    <col min="1284" max="1284" width="8.7109375" style="7" customWidth="1"/>
    <col min="1285" max="1285" width="10.28515625" style="7" customWidth="1"/>
    <col min="1286" max="1286" width="10.42578125" style="7" customWidth="1"/>
    <col min="1287" max="1536" width="9.140625" style="7"/>
    <col min="1537" max="1537" width="6.85546875" style="7" customWidth="1"/>
    <col min="1538" max="1538" width="51.85546875" style="7" customWidth="1"/>
    <col min="1539" max="1539" width="7.7109375" style="7" customWidth="1"/>
    <col min="1540" max="1540" width="8.7109375" style="7" customWidth="1"/>
    <col min="1541" max="1541" width="10.28515625" style="7" customWidth="1"/>
    <col min="1542" max="1542" width="10.42578125" style="7" customWidth="1"/>
    <col min="1543" max="1792" width="9.140625" style="7"/>
    <col min="1793" max="1793" width="6.85546875" style="7" customWidth="1"/>
    <col min="1794" max="1794" width="51.85546875" style="7" customWidth="1"/>
    <col min="1795" max="1795" width="7.7109375" style="7" customWidth="1"/>
    <col min="1796" max="1796" width="8.7109375" style="7" customWidth="1"/>
    <col min="1797" max="1797" width="10.28515625" style="7" customWidth="1"/>
    <col min="1798" max="1798" width="10.42578125" style="7" customWidth="1"/>
    <col min="1799" max="2048" width="9.140625" style="7"/>
    <col min="2049" max="2049" width="6.85546875" style="7" customWidth="1"/>
    <col min="2050" max="2050" width="51.85546875" style="7" customWidth="1"/>
    <col min="2051" max="2051" width="7.7109375" style="7" customWidth="1"/>
    <col min="2052" max="2052" width="8.7109375" style="7" customWidth="1"/>
    <col min="2053" max="2053" width="10.28515625" style="7" customWidth="1"/>
    <col min="2054" max="2054" width="10.42578125" style="7" customWidth="1"/>
    <col min="2055" max="2304" width="9.140625" style="7"/>
    <col min="2305" max="2305" width="6.85546875" style="7" customWidth="1"/>
    <col min="2306" max="2306" width="51.85546875" style="7" customWidth="1"/>
    <col min="2307" max="2307" width="7.7109375" style="7" customWidth="1"/>
    <col min="2308" max="2308" width="8.7109375" style="7" customWidth="1"/>
    <col min="2309" max="2309" width="10.28515625" style="7" customWidth="1"/>
    <col min="2310" max="2310" width="10.42578125" style="7" customWidth="1"/>
    <col min="2311" max="2560" width="9.140625" style="7"/>
    <col min="2561" max="2561" width="6.85546875" style="7" customWidth="1"/>
    <col min="2562" max="2562" width="51.85546875" style="7" customWidth="1"/>
    <col min="2563" max="2563" width="7.7109375" style="7" customWidth="1"/>
    <col min="2564" max="2564" width="8.7109375" style="7" customWidth="1"/>
    <col min="2565" max="2565" width="10.28515625" style="7" customWidth="1"/>
    <col min="2566" max="2566" width="10.42578125" style="7" customWidth="1"/>
    <col min="2567" max="2816" width="9.140625" style="7"/>
    <col min="2817" max="2817" width="6.85546875" style="7" customWidth="1"/>
    <col min="2818" max="2818" width="51.85546875" style="7" customWidth="1"/>
    <col min="2819" max="2819" width="7.7109375" style="7" customWidth="1"/>
    <col min="2820" max="2820" width="8.7109375" style="7" customWidth="1"/>
    <col min="2821" max="2821" width="10.28515625" style="7" customWidth="1"/>
    <col min="2822" max="2822" width="10.42578125" style="7" customWidth="1"/>
    <col min="2823" max="3072" width="9.140625" style="7"/>
    <col min="3073" max="3073" width="6.85546875" style="7" customWidth="1"/>
    <col min="3074" max="3074" width="51.85546875" style="7" customWidth="1"/>
    <col min="3075" max="3075" width="7.7109375" style="7" customWidth="1"/>
    <col min="3076" max="3076" width="8.7109375" style="7" customWidth="1"/>
    <col min="3077" max="3077" width="10.28515625" style="7" customWidth="1"/>
    <col min="3078" max="3078" width="10.42578125" style="7" customWidth="1"/>
    <col min="3079" max="3328" width="9.140625" style="7"/>
    <col min="3329" max="3329" width="6.85546875" style="7" customWidth="1"/>
    <col min="3330" max="3330" width="51.85546875" style="7" customWidth="1"/>
    <col min="3331" max="3331" width="7.7109375" style="7" customWidth="1"/>
    <col min="3332" max="3332" width="8.7109375" style="7" customWidth="1"/>
    <col min="3333" max="3333" width="10.28515625" style="7" customWidth="1"/>
    <col min="3334" max="3334" width="10.42578125" style="7" customWidth="1"/>
    <col min="3335" max="3584" width="9.140625" style="7"/>
    <col min="3585" max="3585" width="6.85546875" style="7" customWidth="1"/>
    <col min="3586" max="3586" width="51.85546875" style="7" customWidth="1"/>
    <col min="3587" max="3587" width="7.7109375" style="7" customWidth="1"/>
    <col min="3588" max="3588" width="8.7109375" style="7" customWidth="1"/>
    <col min="3589" max="3589" width="10.28515625" style="7" customWidth="1"/>
    <col min="3590" max="3590" width="10.42578125" style="7" customWidth="1"/>
    <col min="3591" max="3840" width="9.140625" style="7"/>
    <col min="3841" max="3841" width="6.85546875" style="7" customWidth="1"/>
    <col min="3842" max="3842" width="51.85546875" style="7" customWidth="1"/>
    <col min="3843" max="3843" width="7.7109375" style="7" customWidth="1"/>
    <col min="3844" max="3844" width="8.7109375" style="7" customWidth="1"/>
    <col min="3845" max="3845" width="10.28515625" style="7" customWidth="1"/>
    <col min="3846" max="3846" width="10.42578125" style="7" customWidth="1"/>
    <col min="3847" max="4096" width="9.140625" style="7"/>
    <col min="4097" max="4097" width="6.85546875" style="7" customWidth="1"/>
    <col min="4098" max="4098" width="51.85546875" style="7" customWidth="1"/>
    <col min="4099" max="4099" width="7.7109375" style="7" customWidth="1"/>
    <col min="4100" max="4100" width="8.7109375" style="7" customWidth="1"/>
    <col min="4101" max="4101" width="10.28515625" style="7" customWidth="1"/>
    <col min="4102" max="4102" width="10.42578125" style="7" customWidth="1"/>
    <col min="4103" max="4352" width="9.140625" style="7"/>
    <col min="4353" max="4353" width="6.85546875" style="7" customWidth="1"/>
    <col min="4354" max="4354" width="51.85546875" style="7" customWidth="1"/>
    <col min="4355" max="4355" width="7.7109375" style="7" customWidth="1"/>
    <col min="4356" max="4356" width="8.7109375" style="7" customWidth="1"/>
    <col min="4357" max="4357" width="10.28515625" style="7" customWidth="1"/>
    <col min="4358" max="4358" width="10.42578125" style="7" customWidth="1"/>
    <col min="4359" max="4608" width="9.140625" style="7"/>
    <col min="4609" max="4609" width="6.85546875" style="7" customWidth="1"/>
    <col min="4610" max="4610" width="51.85546875" style="7" customWidth="1"/>
    <col min="4611" max="4611" width="7.7109375" style="7" customWidth="1"/>
    <col min="4612" max="4612" width="8.7109375" style="7" customWidth="1"/>
    <col min="4613" max="4613" width="10.28515625" style="7" customWidth="1"/>
    <col min="4614" max="4614" width="10.42578125" style="7" customWidth="1"/>
    <col min="4615" max="4864" width="9.140625" style="7"/>
    <col min="4865" max="4865" width="6.85546875" style="7" customWidth="1"/>
    <col min="4866" max="4866" width="51.85546875" style="7" customWidth="1"/>
    <col min="4867" max="4867" width="7.7109375" style="7" customWidth="1"/>
    <col min="4868" max="4868" width="8.7109375" style="7" customWidth="1"/>
    <col min="4869" max="4869" width="10.28515625" style="7" customWidth="1"/>
    <col min="4870" max="4870" width="10.42578125" style="7" customWidth="1"/>
    <col min="4871" max="5120" width="9.140625" style="7"/>
    <col min="5121" max="5121" width="6.85546875" style="7" customWidth="1"/>
    <col min="5122" max="5122" width="51.85546875" style="7" customWidth="1"/>
    <col min="5123" max="5123" width="7.7109375" style="7" customWidth="1"/>
    <col min="5124" max="5124" width="8.7109375" style="7" customWidth="1"/>
    <col min="5125" max="5125" width="10.28515625" style="7" customWidth="1"/>
    <col min="5126" max="5126" width="10.42578125" style="7" customWidth="1"/>
    <col min="5127" max="5376" width="9.140625" style="7"/>
    <col min="5377" max="5377" width="6.85546875" style="7" customWidth="1"/>
    <col min="5378" max="5378" width="51.85546875" style="7" customWidth="1"/>
    <col min="5379" max="5379" width="7.7109375" style="7" customWidth="1"/>
    <col min="5380" max="5380" width="8.7109375" style="7" customWidth="1"/>
    <col min="5381" max="5381" width="10.28515625" style="7" customWidth="1"/>
    <col min="5382" max="5382" width="10.42578125" style="7" customWidth="1"/>
    <col min="5383" max="5632" width="9.140625" style="7"/>
    <col min="5633" max="5633" width="6.85546875" style="7" customWidth="1"/>
    <col min="5634" max="5634" width="51.85546875" style="7" customWidth="1"/>
    <col min="5635" max="5635" width="7.7109375" style="7" customWidth="1"/>
    <col min="5636" max="5636" width="8.7109375" style="7" customWidth="1"/>
    <col min="5637" max="5637" width="10.28515625" style="7" customWidth="1"/>
    <col min="5638" max="5638" width="10.42578125" style="7" customWidth="1"/>
    <col min="5639" max="5888" width="9.140625" style="7"/>
    <col min="5889" max="5889" width="6.85546875" style="7" customWidth="1"/>
    <col min="5890" max="5890" width="51.85546875" style="7" customWidth="1"/>
    <col min="5891" max="5891" width="7.7109375" style="7" customWidth="1"/>
    <col min="5892" max="5892" width="8.7109375" style="7" customWidth="1"/>
    <col min="5893" max="5893" width="10.28515625" style="7" customWidth="1"/>
    <col min="5894" max="5894" width="10.42578125" style="7" customWidth="1"/>
    <col min="5895" max="6144" width="9.140625" style="7"/>
    <col min="6145" max="6145" width="6.85546875" style="7" customWidth="1"/>
    <col min="6146" max="6146" width="51.85546875" style="7" customWidth="1"/>
    <col min="6147" max="6147" width="7.7109375" style="7" customWidth="1"/>
    <col min="6148" max="6148" width="8.7109375" style="7" customWidth="1"/>
    <col min="6149" max="6149" width="10.28515625" style="7" customWidth="1"/>
    <col min="6150" max="6150" width="10.42578125" style="7" customWidth="1"/>
    <col min="6151" max="6400" width="9.140625" style="7"/>
    <col min="6401" max="6401" width="6.85546875" style="7" customWidth="1"/>
    <col min="6402" max="6402" width="51.85546875" style="7" customWidth="1"/>
    <col min="6403" max="6403" width="7.7109375" style="7" customWidth="1"/>
    <col min="6404" max="6404" width="8.7109375" style="7" customWidth="1"/>
    <col min="6405" max="6405" width="10.28515625" style="7" customWidth="1"/>
    <col min="6406" max="6406" width="10.42578125" style="7" customWidth="1"/>
    <col min="6407" max="6656" width="9.140625" style="7"/>
    <col min="6657" max="6657" width="6.85546875" style="7" customWidth="1"/>
    <col min="6658" max="6658" width="51.85546875" style="7" customWidth="1"/>
    <col min="6659" max="6659" width="7.7109375" style="7" customWidth="1"/>
    <col min="6660" max="6660" width="8.7109375" style="7" customWidth="1"/>
    <col min="6661" max="6661" width="10.28515625" style="7" customWidth="1"/>
    <col min="6662" max="6662" width="10.42578125" style="7" customWidth="1"/>
    <col min="6663" max="6912" width="9.140625" style="7"/>
    <col min="6913" max="6913" width="6.85546875" style="7" customWidth="1"/>
    <col min="6914" max="6914" width="51.85546875" style="7" customWidth="1"/>
    <col min="6915" max="6915" width="7.7109375" style="7" customWidth="1"/>
    <col min="6916" max="6916" width="8.7109375" style="7" customWidth="1"/>
    <col min="6917" max="6917" width="10.28515625" style="7" customWidth="1"/>
    <col min="6918" max="6918" width="10.42578125" style="7" customWidth="1"/>
    <col min="6919" max="7168" width="9.140625" style="7"/>
    <col min="7169" max="7169" width="6.85546875" style="7" customWidth="1"/>
    <col min="7170" max="7170" width="51.85546875" style="7" customWidth="1"/>
    <col min="7171" max="7171" width="7.7109375" style="7" customWidth="1"/>
    <col min="7172" max="7172" width="8.7109375" style="7" customWidth="1"/>
    <col min="7173" max="7173" width="10.28515625" style="7" customWidth="1"/>
    <col min="7174" max="7174" width="10.42578125" style="7" customWidth="1"/>
    <col min="7175" max="7424" width="9.140625" style="7"/>
    <col min="7425" max="7425" width="6.85546875" style="7" customWidth="1"/>
    <col min="7426" max="7426" width="51.85546875" style="7" customWidth="1"/>
    <col min="7427" max="7427" width="7.7109375" style="7" customWidth="1"/>
    <col min="7428" max="7428" width="8.7109375" style="7" customWidth="1"/>
    <col min="7429" max="7429" width="10.28515625" style="7" customWidth="1"/>
    <col min="7430" max="7430" width="10.42578125" style="7" customWidth="1"/>
    <col min="7431" max="7680" width="9.140625" style="7"/>
    <col min="7681" max="7681" width="6.85546875" style="7" customWidth="1"/>
    <col min="7682" max="7682" width="51.85546875" style="7" customWidth="1"/>
    <col min="7683" max="7683" width="7.7109375" style="7" customWidth="1"/>
    <col min="7684" max="7684" width="8.7109375" style="7" customWidth="1"/>
    <col min="7685" max="7685" width="10.28515625" style="7" customWidth="1"/>
    <col min="7686" max="7686" width="10.42578125" style="7" customWidth="1"/>
    <col min="7687" max="7936" width="9.140625" style="7"/>
    <col min="7937" max="7937" width="6.85546875" style="7" customWidth="1"/>
    <col min="7938" max="7938" width="51.85546875" style="7" customWidth="1"/>
    <col min="7939" max="7939" width="7.7109375" style="7" customWidth="1"/>
    <col min="7940" max="7940" width="8.7109375" style="7" customWidth="1"/>
    <col min="7941" max="7941" width="10.28515625" style="7" customWidth="1"/>
    <col min="7942" max="7942" width="10.42578125" style="7" customWidth="1"/>
    <col min="7943" max="8192" width="9.140625" style="7"/>
    <col min="8193" max="8193" width="6.85546875" style="7" customWidth="1"/>
    <col min="8194" max="8194" width="51.85546875" style="7" customWidth="1"/>
    <col min="8195" max="8195" width="7.7109375" style="7" customWidth="1"/>
    <col min="8196" max="8196" width="8.7109375" style="7" customWidth="1"/>
    <col min="8197" max="8197" width="10.28515625" style="7" customWidth="1"/>
    <col min="8198" max="8198" width="10.42578125" style="7" customWidth="1"/>
    <col min="8199" max="8448" width="9.140625" style="7"/>
    <col min="8449" max="8449" width="6.85546875" style="7" customWidth="1"/>
    <col min="8450" max="8450" width="51.85546875" style="7" customWidth="1"/>
    <col min="8451" max="8451" width="7.7109375" style="7" customWidth="1"/>
    <col min="8452" max="8452" width="8.7109375" style="7" customWidth="1"/>
    <col min="8453" max="8453" width="10.28515625" style="7" customWidth="1"/>
    <col min="8454" max="8454" width="10.42578125" style="7" customWidth="1"/>
    <col min="8455" max="8704" width="9.140625" style="7"/>
    <col min="8705" max="8705" width="6.85546875" style="7" customWidth="1"/>
    <col min="8706" max="8706" width="51.85546875" style="7" customWidth="1"/>
    <col min="8707" max="8707" width="7.7109375" style="7" customWidth="1"/>
    <col min="8708" max="8708" width="8.7109375" style="7" customWidth="1"/>
    <col min="8709" max="8709" width="10.28515625" style="7" customWidth="1"/>
    <col min="8710" max="8710" width="10.42578125" style="7" customWidth="1"/>
    <col min="8711" max="8960" width="9.140625" style="7"/>
    <col min="8961" max="8961" width="6.85546875" style="7" customWidth="1"/>
    <col min="8962" max="8962" width="51.85546875" style="7" customWidth="1"/>
    <col min="8963" max="8963" width="7.7109375" style="7" customWidth="1"/>
    <col min="8964" max="8964" width="8.7109375" style="7" customWidth="1"/>
    <col min="8965" max="8965" width="10.28515625" style="7" customWidth="1"/>
    <col min="8966" max="8966" width="10.42578125" style="7" customWidth="1"/>
    <col min="8967" max="9216" width="9.140625" style="7"/>
    <col min="9217" max="9217" width="6.85546875" style="7" customWidth="1"/>
    <col min="9218" max="9218" width="51.85546875" style="7" customWidth="1"/>
    <col min="9219" max="9219" width="7.7109375" style="7" customWidth="1"/>
    <col min="9220" max="9220" width="8.7109375" style="7" customWidth="1"/>
    <col min="9221" max="9221" width="10.28515625" style="7" customWidth="1"/>
    <col min="9222" max="9222" width="10.42578125" style="7" customWidth="1"/>
    <col min="9223" max="9472" width="9.140625" style="7"/>
    <col min="9473" max="9473" width="6.85546875" style="7" customWidth="1"/>
    <col min="9474" max="9474" width="51.85546875" style="7" customWidth="1"/>
    <col min="9475" max="9475" width="7.7109375" style="7" customWidth="1"/>
    <col min="9476" max="9476" width="8.7109375" style="7" customWidth="1"/>
    <col min="9477" max="9477" width="10.28515625" style="7" customWidth="1"/>
    <col min="9478" max="9478" width="10.42578125" style="7" customWidth="1"/>
    <col min="9479" max="9728" width="9.140625" style="7"/>
    <col min="9729" max="9729" width="6.85546875" style="7" customWidth="1"/>
    <col min="9730" max="9730" width="51.85546875" style="7" customWidth="1"/>
    <col min="9731" max="9731" width="7.7109375" style="7" customWidth="1"/>
    <col min="9732" max="9732" width="8.7109375" style="7" customWidth="1"/>
    <col min="9733" max="9733" width="10.28515625" style="7" customWidth="1"/>
    <col min="9734" max="9734" width="10.42578125" style="7" customWidth="1"/>
    <col min="9735" max="9984" width="9.140625" style="7"/>
    <col min="9985" max="9985" width="6.85546875" style="7" customWidth="1"/>
    <col min="9986" max="9986" width="51.85546875" style="7" customWidth="1"/>
    <col min="9987" max="9987" width="7.7109375" style="7" customWidth="1"/>
    <col min="9988" max="9988" width="8.7109375" style="7" customWidth="1"/>
    <col min="9989" max="9989" width="10.28515625" style="7" customWidth="1"/>
    <col min="9990" max="9990" width="10.42578125" style="7" customWidth="1"/>
    <col min="9991" max="10240" width="9.140625" style="7"/>
    <col min="10241" max="10241" width="6.85546875" style="7" customWidth="1"/>
    <col min="10242" max="10242" width="51.85546875" style="7" customWidth="1"/>
    <col min="10243" max="10243" width="7.7109375" style="7" customWidth="1"/>
    <col min="10244" max="10244" width="8.7109375" style="7" customWidth="1"/>
    <col min="10245" max="10245" width="10.28515625" style="7" customWidth="1"/>
    <col min="10246" max="10246" width="10.42578125" style="7" customWidth="1"/>
    <col min="10247" max="10496" width="9.140625" style="7"/>
    <col min="10497" max="10497" width="6.85546875" style="7" customWidth="1"/>
    <col min="10498" max="10498" width="51.85546875" style="7" customWidth="1"/>
    <col min="10499" max="10499" width="7.7109375" style="7" customWidth="1"/>
    <col min="10500" max="10500" width="8.7109375" style="7" customWidth="1"/>
    <col min="10501" max="10501" width="10.28515625" style="7" customWidth="1"/>
    <col min="10502" max="10502" width="10.42578125" style="7" customWidth="1"/>
    <col min="10503" max="10752" width="9.140625" style="7"/>
    <col min="10753" max="10753" width="6.85546875" style="7" customWidth="1"/>
    <col min="10754" max="10754" width="51.85546875" style="7" customWidth="1"/>
    <col min="10755" max="10755" width="7.7109375" style="7" customWidth="1"/>
    <col min="10756" max="10756" width="8.7109375" style="7" customWidth="1"/>
    <col min="10757" max="10757" width="10.28515625" style="7" customWidth="1"/>
    <col min="10758" max="10758" width="10.42578125" style="7" customWidth="1"/>
    <col min="10759" max="11008" width="9.140625" style="7"/>
    <col min="11009" max="11009" width="6.85546875" style="7" customWidth="1"/>
    <col min="11010" max="11010" width="51.85546875" style="7" customWidth="1"/>
    <col min="11011" max="11011" width="7.7109375" style="7" customWidth="1"/>
    <col min="11012" max="11012" width="8.7109375" style="7" customWidth="1"/>
    <col min="11013" max="11013" width="10.28515625" style="7" customWidth="1"/>
    <col min="11014" max="11014" width="10.42578125" style="7" customWidth="1"/>
    <col min="11015" max="11264" width="9.140625" style="7"/>
    <col min="11265" max="11265" width="6.85546875" style="7" customWidth="1"/>
    <col min="11266" max="11266" width="51.85546875" style="7" customWidth="1"/>
    <col min="11267" max="11267" width="7.7109375" style="7" customWidth="1"/>
    <col min="11268" max="11268" width="8.7109375" style="7" customWidth="1"/>
    <col min="11269" max="11269" width="10.28515625" style="7" customWidth="1"/>
    <col min="11270" max="11270" width="10.42578125" style="7" customWidth="1"/>
    <col min="11271" max="11520" width="9.140625" style="7"/>
    <col min="11521" max="11521" width="6.85546875" style="7" customWidth="1"/>
    <col min="11522" max="11522" width="51.85546875" style="7" customWidth="1"/>
    <col min="11523" max="11523" width="7.7109375" style="7" customWidth="1"/>
    <col min="11524" max="11524" width="8.7109375" style="7" customWidth="1"/>
    <col min="11525" max="11525" width="10.28515625" style="7" customWidth="1"/>
    <col min="11526" max="11526" width="10.42578125" style="7" customWidth="1"/>
    <col min="11527" max="11776" width="9.140625" style="7"/>
    <col min="11777" max="11777" width="6.85546875" style="7" customWidth="1"/>
    <col min="11778" max="11778" width="51.85546875" style="7" customWidth="1"/>
    <col min="11779" max="11779" width="7.7109375" style="7" customWidth="1"/>
    <col min="11780" max="11780" width="8.7109375" style="7" customWidth="1"/>
    <col min="11781" max="11781" width="10.28515625" style="7" customWidth="1"/>
    <col min="11782" max="11782" width="10.42578125" style="7" customWidth="1"/>
    <col min="11783" max="12032" width="9.140625" style="7"/>
    <col min="12033" max="12033" width="6.85546875" style="7" customWidth="1"/>
    <col min="12034" max="12034" width="51.85546875" style="7" customWidth="1"/>
    <col min="12035" max="12035" width="7.7109375" style="7" customWidth="1"/>
    <col min="12036" max="12036" width="8.7109375" style="7" customWidth="1"/>
    <col min="12037" max="12037" width="10.28515625" style="7" customWidth="1"/>
    <col min="12038" max="12038" width="10.42578125" style="7" customWidth="1"/>
    <col min="12039" max="12288" width="9.140625" style="7"/>
    <col min="12289" max="12289" width="6.85546875" style="7" customWidth="1"/>
    <col min="12290" max="12290" width="51.85546875" style="7" customWidth="1"/>
    <col min="12291" max="12291" width="7.7109375" style="7" customWidth="1"/>
    <col min="12292" max="12292" width="8.7109375" style="7" customWidth="1"/>
    <col min="12293" max="12293" width="10.28515625" style="7" customWidth="1"/>
    <col min="12294" max="12294" width="10.42578125" style="7" customWidth="1"/>
    <col min="12295" max="12544" width="9.140625" style="7"/>
    <col min="12545" max="12545" width="6.85546875" style="7" customWidth="1"/>
    <col min="12546" max="12546" width="51.85546875" style="7" customWidth="1"/>
    <col min="12547" max="12547" width="7.7109375" style="7" customWidth="1"/>
    <col min="12548" max="12548" width="8.7109375" style="7" customWidth="1"/>
    <col min="12549" max="12549" width="10.28515625" style="7" customWidth="1"/>
    <col min="12550" max="12550" width="10.42578125" style="7" customWidth="1"/>
    <col min="12551" max="12800" width="9.140625" style="7"/>
    <col min="12801" max="12801" width="6.85546875" style="7" customWidth="1"/>
    <col min="12802" max="12802" width="51.85546875" style="7" customWidth="1"/>
    <col min="12803" max="12803" width="7.7109375" style="7" customWidth="1"/>
    <col min="12804" max="12804" width="8.7109375" style="7" customWidth="1"/>
    <col min="12805" max="12805" width="10.28515625" style="7" customWidth="1"/>
    <col min="12806" max="12806" width="10.42578125" style="7" customWidth="1"/>
    <col min="12807" max="13056" width="9.140625" style="7"/>
    <col min="13057" max="13057" width="6.85546875" style="7" customWidth="1"/>
    <col min="13058" max="13058" width="51.85546875" style="7" customWidth="1"/>
    <col min="13059" max="13059" width="7.7109375" style="7" customWidth="1"/>
    <col min="13060" max="13060" width="8.7109375" style="7" customWidth="1"/>
    <col min="13061" max="13061" width="10.28515625" style="7" customWidth="1"/>
    <col min="13062" max="13062" width="10.42578125" style="7" customWidth="1"/>
    <col min="13063" max="13312" width="9.140625" style="7"/>
    <col min="13313" max="13313" width="6.85546875" style="7" customWidth="1"/>
    <col min="13314" max="13314" width="51.85546875" style="7" customWidth="1"/>
    <col min="13315" max="13315" width="7.7109375" style="7" customWidth="1"/>
    <col min="13316" max="13316" width="8.7109375" style="7" customWidth="1"/>
    <col min="13317" max="13317" width="10.28515625" style="7" customWidth="1"/>
    <col min="13318" max="13318" width="10.42578125" style="7" customWidth="1"/>
    <col min="13319" max="13568" width="9.140625" style="7"/>
    <col min="13569" max="13569" width="6.85546875" style="7" customWidth="1"/>
    <col min="13570" max="13570" width="51.85546875" style="7" customWidth="1"/>
    <col min="13571" max="13571" width="7.7109375" style="7" customWidth="1"/>
    <col min="13572" max="13572" width="8.7109375" style="7" customWidth="1"/>
    <col min="13573" max="13573" width="10.28515625" style="7" customWidth="1"/>
    <col min="13574" max="13574" width="10.42578125" style="7" customWidth="1"/>
    <col min="13575" max="13824" width="9.140625" style="7"/>
    <col min="13825" max="13825" width="6.85546875" style="7" customWidth="1"/>
    <col min="13826" max="13826" width="51.85546875" style="7" customWidth="1"/>
    <col min="13827" max="13827" width="7.7109375" style="7" customWidth="1"/>
    <col min="13828" max="13828" width="8.7109375" style="7" customWidth="1"/>
    <col min="13829" max="13829" width="10.28515625" style="7" customWidth="1"/>
    <col min="13830" max="13830" width="10.42578125" style="7" customWidth="1"/>
    <col min="13831" max="14080" width="9.140625" style="7"/>
    <col min="14081" max="14081" width="6.85546875" style="7" customWidth="1"/>
    <col min="14082" max="14082" width="51.85546875" style="7" customWidth="1"/>
    <col min="14083" max="14083" width="7.7109375" style="7" customWidth="1"/>
    <col min="14084" max="14084" width="8.7109375" style="7" customWidth="1"/>
    <col min="14085" max="14085" width="10.28515625" style="7" customWidth="1"/>
    <col min="14086" max="14086" width="10.42578125" style="7" customWidth="1"/>
    <col min="14087" max="14336" width="9.140625" style="7"/>
    <col min="14337" max="14337" width="6.85546875" style="7" customWidth="1"/>
    <col min="14338" max="14338" width="51.85546875" style="7" customWidth="1"/>
    <col min="14339" max="14339" width="7.7109375" style="7" customWidth="1"/>
    <col min="14340" max="14340" width="8.7109375" style="7" customWidth="1"/>
    <col min="14341" max="14341" width="10.28515625" style="7" customWidth="1"/>
    <col min="14342" max="14342" width="10.42578125" style="7" customWidth="1"/>
    <col min="14343" max="14592" width="9.140625" style="7"/>
    <col min="14593" max="14593" width="6.85546875" style="7" customWidth="1"/>
    <col min="14594" max="14594" width="51.85546875" style="7" customWidth="1"/>
    <col min="14595" max="14595" width="7.7109375" style="7" customWidth="1"/>
    <col min="14596" max="14596" width="8.7109375" style="7" customWidth="1"/>
    <col min="14597" max="14597" width="10.28515625" style="7" customWidth="1"/>
    <col min="14598" max="14598" width="10.42578125" style="7" customWidth="1"/>
    <col min="14599" max="14848" width="9.140625" style="7"/>
    <col min="14849" max="14849" width="6.85546875" style="7" customWidth="1"/>
    <col min="14850" max="14850" width="51.85546875" style="7" customWidth="1"/>
    <col min="14851" max="14851" width="7.7109375" style="7" customWidth="1"/>
    <col min="14852" max="14852" width="8.7109375" style="7" customWidth="1"/>
    <col min="14853" max="14853" width="10.28515625" style="7" customWidth="1"/>
    <col min="14854" max="14854" width="10.42578125" style="7" customWidth="1"/>
    <col min="14855" max="15104" width="9.140625" style="7"/>
    <col min="15105" max="15105" width="6.85546875" style="7" customWidth="1"/>
    <col min="15106" max="15106" width="51.85546875" style="7" customWidth="1"/>
    <col min="15107" max="15107" width="7.7109375" style="7" customWidth="1"/>
    <col min="15108" max="15108" width="8.7109375" style="7" customWidth="1"/>
    <col min="15109" max="15109" width="10.28515625" style="7" customWidth="1"/>
    <col min="15110" max="15110" width="10.42578125" style="7" customWidth="1"/>
    <col min="15111" max="15360" width="9.140625" style="7"/>
    <col min="15361" max="15361" width="6.85546875" style="7" customWidth="1"/>
    <col min="15362" max="15362" width="51.85546875" style="7" customWidth="1"/>
    <col min="15363" max="15363" width="7.7109375" style="7" customWidth="1"/>
    <col min="15364" max="15364" width="8.7109375" style="7" customWidth="1"/>
    <col min="15365" max="15365" width="10.28515625" style="7" customWidth="1"/>
    <col min="15366" max="15366" width="10.42578125" style="7" customWidth="1"/>
    <col min="15367" max="15616" width="9.140625" style="7"/>
    <col min="15617" max="15617" width="6.85546875" style="7" customWidth="1"/>
    <col min="15618" max="15618" width="51.85546875" style="7" customWidth="1"/>
    <col min="15619" max="15619" width="7.7109375" style="7" customWidth="1"/>
    <col min="15620" max="15620" width="8.7109375" style="7" customWidth="1"/>
    <col min="15621" max="15621" width="10.28515625" style="7" customWidth="1"/>
    <col min="15622" max="15622" width="10.42578125" style="7" customWidth="1"/>
    <col min="15623" max="15872" width="9.140625" style="7"/>
    <col min="15873" max="15873" width="6.85546875" style="7" customWidth="1"/>
    <col min="15874" max="15874" width="51.85546875" style="7" customWidth="1"/>
    <col min="15875" max="15875" width="7.7109375" style="7" customWidth="1"/>
    <col min="15876" max="15876" width="8.7109375" style="7" customWidth="1"/>
    <col min="15877" max="15877" width="10.28515625" style="7" customWidth="1"/>
    <col min="15878" max="15878" width="10.42578125" style="7" customWidth="1"/>
    <col min="15879" max="16128" width="9.140625" style="7"/>
    <col min="16129" max="16129" width="6.85546875" style="7" customWidth="1"/>
    <col min="16130" max="16130" width="51.85546875" style="7" customWidth="1"/>
    <col min="16131" max="16131" width="7.7109375" style="7" customWidth="1"/>
    <col min="16132" max="16132" width="8.7109375" style="7" customWidth="1"/>
    <col min="16133" max="16133" width="10.28515625" style="7" customWidth="1"/>
    <col min="16134" max="16134" width="10.42578125" style="7" customWidth="1"/>
    <col min="16135" max="16384" width="9.140625" style="7"/>
  </cols>
  <sheetData>
    <row r="1" spans="1:8" s="1" customFormat="1" ht="18" customHeight="1">
      <c r="A1" s="291"/>
      <c r="B1" s="291"/>
      <c r="C1" s="291"/>
      <c r="D1" s="291"/>
      <c r="E1" s="292" t="s">
        <v>778</v>
      </c>
      <c r="F1" s="292"/>
      <c r="G1" s="292"/>
    </row>
    <row r="2" spans="1:8" s="1" customFormat="1" ht="18" customHeight="1">
      <c r="A2" s="210"/>
      <c r="B2" s="210"/>
      <c r="C2" s="210"/>
      <c r="D2" s="210"/>
      <c r="E2" s="292"/>
      <c r="F2" s="292"/>
      <c r="G2" s="292"/>
    </row>
    <row r="3" spans="1:8" s="1" customFormat="1" ht="18" customHeight="1">
      <c r="A3" s="210"/>
      <c r="B3" s="210"/>
      <c r="C3" s="210"/>
      <c r="D3" s="210"/>
      <c r="E3" s="292"/>
      <c r="F3" s="292"/>
      <c r="G3" s="292"/>
    </row>
    <row r="4" spans="1:8" s="1" customFormat="1" ht="18" customHeight="1">
      <c r="A4" s="210"/>
      <c r="B4" s="210"/>
      <c r="C4" s="210"/>
      <c r="D4" s="210"/>
      <c r="E4" s="292"/>
      <c r="F4" s="292"/>
      <c r="G4" s="292"/>
    </row>
    <row r="5" spans="1:8" s="1" customFormat="1" ht="18">
      <c r="A5" s="240" t="s">
        <v>0</v>
      </c>
      <c r="B5" s="240"/>
      <c r="C5" s="240"/>
      <c r="D5" s="240"/>
      <c r="E5" s="240"/>
      <c r="F5" s="240"/>
      <c r="G5" s="240"/>
    </row>
    <row r="6" spans="1:8" s="1" customFormat="1" ht="1.5" customHeight="1">
      <c r="B6" s="2"/>
      <c r="C6" s="3"/>
      <c r="D6" s="3"/>
      <c r="E6" s="3"/>
      <c r="F6" s="3"/>
    </row>
    <row r="7" spans="1:8" ht="12.75" customHeight="1">
      <c r="A7" s="4"/>
      <c r="B7" s="5"/>
      <c r="C7" s="4"/>
      <c r="D7" s="4"/>
      <c r="E7" s="4"/>
      <c r="F7" s="208"/>
      <c r="G7" s="209" t="s">
        <v>1</v>
      </c>
    </row>
    <row r="8" spans="1:8">
      <c r="A8" s="233" t="s">
        <v>2</v>
      </c>
      <c r="B8" s="233" t="s">
        <v>3</v>
      </c>
      <c r="C8" s="241" t="s">
        <v>4</v>
      </c>
      <c r="D8" s="243" t="s">
        <v>5</v>
      </c>
      <c r="E8" s="244" t="s">
        <v>6</v>
      </c>
      <c r="F8" s="245" t="s">
        <v>7</v>
      </c>
      <c r="G8" s="246"/>
    </row>
    <row r="9" spans="1:8" ht="30">
      <c r="A9" s="234"/>
      <c r="B9" s="234"/>
      <c r="C9" s="242"/>
      <c r="D9" s="243"/>
      <c r="E9" s="244"/>
      <c r="F9" s="8" t="s">
        <v>8</v>
      </c>
      <c r="G9" s="9" t="s">
        <v>9</v>
      </c>
    </row>
    <row r="10" spans="1:8" s="4" customFormat="1" ht="12" customHeight="1">
      <c r="A10" s="10">
        <v>1</v>
      </c>
      <c r="B10" s="11">
        <v>2</v>
      </c>
      <c r="C10" s="12">
        <v>3</v>
      </c>
      <c r="D10" s="190">
        <v>4</v>
      </c>
      <c r="E10" s="190">
        <v>5</v>
      </c>
      <c r="F10" s="12">
        <v>6</v>
      </c>
      <c r="G10" s="9">
        <v>7</v>
      </c>
    </row>
    <row r="11" spans="1:8" s="16" customFormat="1" ht="25.5">
      <c r="A11" s="13" t="s">
        <v>10</v>
      </c>
      <c r="B11" s="14" t="s">
        <v>776</v>
      </c>
      <c r="C11" s="15"/>
      <c r="D11" s="238">
        <f>D13+D61+D95</f>
        <v>1150157</v>
      </c>
      <c r="E11" s="238">
        <f>E13+E61+E95</f>
        <v>1150157</v>
      </c>
      <c r="F11" s="238">
        <f>F13+F61+F95</f>
        <v>1150157</v>
      </c>
      <c r="G11" s="233"/>
      <c r="H11" s="202"/>
    </row>
    <row r="12" spans="1:8" s="6" customFormat="1">
      <c r="A12" s="17"/>
      <c r="B12" s="18" t="s">
        <v>11</v>
      </c>
      <c r="C12" s="15"/>
      <c r="D12" s="239"/>
      <c r="E12" s="239"/>
      <c r="F12" s="239"/>
      <c r="G12" s="234"/>
    </row>
    <row r="13" spans="1:8" s="6" customFormat="1">
      <c r="A13" s="13" t="s">
        <v>12</v>
      </c>
      <c r="B13" s="19" t="s">
        <v>13</v>
      </c>
      <c r="C13" s="227">
        <v>7100</v>
      </c>
      <c r="D13" s="247">
        <f>D16+D21+D24+D45+D52</f>
        <v>176820</v>
      </c>
      <c r="E13" s="247">
        <f>E16+E21+E24+E45+E52</f>
        <v>176820</v>
      </c>
      <c r="F13" s="247">
        <f>F16+F21+F24+F45+F52</f>
        <v>176820</v>
      </c>
      <c r="G13" s="227" t="s">
        <v>14</v>
      </c>
    </row>
    <row r="14" spans="1:8" s="22" customFormat="1">
      <c r="A14" s="17"/>
      <c r="B14" s="20" t="s">
        <v>15</v>
      </c>
      <c r="C14" s="228"/>
      <c r="D14" s="249"/>
      <c r="E14" s="249"/>
      <c r="F14" s="249"/>
      <c r="G14" s="228"/>
    </row>
    <row r="15" spans="1:8" s="6" customFormat="1">
      <c r="A15" s="17"/>
      <c r="B15" s="20" t="s">
        <v>16</v>
      </c>
      <c r="C15" s="229"/>
      <c r="D15" s="248"/>
      <c r="E15" s="248"/>
      <c r="F15" s="248"/>
      <c r="G15" s="229"/>
    </row>
    <row r="16" spans="1:8" s="22" customFormat="1">
      <c r="A16" s="13" t="s">
        <v>17</v>
      </c>
      <c r="B16" s="24" t="s">
        <v>18</v>
      </c>
      <c r="C16" s="227">
        <v>7131</v>
      </c>
      <c r="D16" s="247">
        <f>D18+D19+D20</f>
        <v>35400</v>
      </c>
      <c r="E16" s="247">
        <f t="shared" ref="E16:F16" si="0">E18+E19+E20</f>
        <v>35400</v>
      </c>
      <c r="F16" s="247">
        <f t="shared" si="0"/>
        <v>35400</v>
      </c>
      <c r="G16" s="227" t="s">
        <v>14</v>
      </c>
    </row>
    <row r="17" spans="1:7" s="6" customFormat="1">
      <c r="A17" s="17"/>
      <c r="B17" s="26" t="s">
        <v>19</v>
      </c>
      <c r="C17" s="229"/>
      <c r="D17" s="248"/>
      <c r="E17" s="248"/>
      <c r="F17" s="248"/>
      <c r="G17" s="229"/>
    </row>
    <row r="18" spans="1:7" ht="25.5">
      <c r="A18" s="28" t="s">
        <v>20</v>
      </c>
      <c r="B18" s="29" t="s">
        <v>21</v>
      </c>
      <c r="C18" s="12"/>
      <c r="D18" s="211"/>
      <c r="E18" s="211"/>
      <c r="F18" s="211"/>
      <c r="G18" s="12" t="s">
        <v>14</v>
      </c>
    </row>
    <row r="19" spans="1:7" ht="25.5">
      <c r="A19" s="28" t="s">
        <v>22</v>
      </c>
      <c r="B19" s="29" t="s">
        <v>23</v>
      </c>
      <c r="C19" s="12"/>
      <c r="D19" s="211"/>
      <c r="E19" s="211"/>
      <c r="F19" s="211"/>
      <c r="G19" s="12" t="s">
        <v>14</v>
      </c>
    </row>
    <row r="20" spans="1:7">
      <c r="A20" s="30" t="s">
        <v>774</v>
      </c>
      <c r="B20" s="31" t="s">
        <v>775</v>
      </c>
      <c r="C20" s="201"/>
      <c r="D20" s="212">
        <v>35400</v>
      </c>
      <c r="E20" s="212">
        <v>35400</v>
      </c>
      <c r="F20" s="212">
        <v>35400</v>
      </c>
      <c r="G20" s="201"/>
    </row>
    <row r="21" spans="1:7" s="22" customFormat="1">
      <c r="A21" s="13" t="s">
        <v>24</v>
      </c>
      <c r="B21" s="24" t="s">
        <v>25</v>
      </c>
      <c r="C21" s="227">
        <v>7136</v>
      </c>
      <c r="D21" s="247">
        <f>D23</f>
        <v>119300</v>
      </c>
      <c r="E21" s="247">
        <f>E23</f>
        <v>119300</v>
      </c>
      <c r="F21" s="247">
        <f>F23</f>
        <v>119300</v>
      </c>
      <c r="G21" s="227" t="s">
        <v>14</v>
      </c>
    </row>
    <row r="22" spans="1:7" s="6" customFormat="1">
      <c r="A22" s="17"/>
      <c r="B22" s="26" t="s">
        <v>19</v>
      </c>
      <c r="C22" s="229"/>
      <c r="D22" s="248"/>
      <c r="E22" s="248"/>
      <c r="F22" s="248"/>
      <c r="G22" s="229"/>
    </row>
    <row r="23" spans="1:7">
      <c r="A23" s="28" t="s">
        <v>26</v>
      </c>
      <c r="B23" s="29" t="s">
        <v>27</v>
      </c>
      <c r="C23" s="12"/>
      <c r="D23" s="211">
        <v>119300</v>
      </c>
      <c r="E23" s="211">
        <v>119300</v>
      </c>
      <c r="F23" s="211">
        <v>119300</v>
      </c>
      <c r="G23" s="12" t="s">
        <v>14</v>
      </c>
    </row>
    <row r="24" spans="1:7" s="22" customFormat="1" ht="25.5">
      <c r="A24" s="13" t="s">
        <v>28</v>
      </c>
      <c r="B24" s="24" t="s">
        <v>29</v>
      </c>
      <c r="C24" s="230">
        <v>7145</v>
      </c>
      <c r="D24" s="250">
        <f>D26</f>
        <v>13120</v>
      </c>
      <c r="E24" s="250">
        <f>E26</f>
        <v>13120</v>
      </c>
      <c r="F24" s="250">
        <f>F26</f>
        <v>13120</v>
      </c>
      <c r="G24" s="227" t="s">
        <v>14</v>
      </c>
    </row>
    <row r="25" spans="1:7" s="6" customFormat="1">
      <c r="A25" s="17"/>
      <c r="B25" s="26" t="s">
        <v>19</v>
      </c>
      <c r="C25" s="232"/>
      <c r="D25" s="252"/>
      <c r="E25" s="252"/>
      <c r="F25" s="252"/>
      <c r="G25" s="229"/>
    </row>
    <row r="26" spans="1:7">
      <c r="A26" s="30" t="s">
        <v>30</v>
      </c>
      <c r="B26" s="31" t="s">
        <v>31</v>
      </c>
      <c r="C26" s="230">
        <v>71452</v>
      </c>
      <c r="D26" s="250">
        <f>D29+D33+D34+D35+D36+D37+D38+D39+D40+D41+D42+D43+D44</f>
        <v>13120</v>
      </c>
      <c r="E26" s="250">
        <f>E29+E33+E34+E35+E36+E37+E38+E39+E40+E41+E42+E43+E44</f>
        <v>13120</v>
      </c>
      <c r="F26" s="250">
        <f>F29+F33+F34+F35+F36+F37+F38+F39+F40+F41+F42+F43+F44</f>
        <v>13120</v>
      </c>
      <c r="G26" s="230" t="s">
        <v>14</v>
      </c>
    </row>
    <row r="27" spans="1:7" s="6" customFormat="1" ht="38.25">
      <c r="A27" s="33"/>
      <c r="B27" s="34" t="s">
        <v>32</v>
      </c>
      <c r="C27" s="231"/>
      <c r="D27" s="251"/>
      <c r="E27" s="251"/>
      <c r="F27" s="251"/>
      <c r="G27" s="231"/>
    </row>
    <row r="28" spans="1:7" s="6" customFormat="1">
      <c r="A28" s="35"/>
      <c r="B28" s="36" t="s">
        <v>19</v>
      </c>
      <c r="C28" s="232"/>
      <c r="D28" s="252"/>
      <c r="E28" s="252"/>
      <c r="F28" s="252"/>
      <c r="G28" s="232"/>
    </row>
    <row r="29" spans="1:7" s="6" customFormat="1" ht="38.25">
      <c r="A29" s="30" t="s">
        <v>33</v>
      </c>
      <c r="B29" s="37" t="s">
        <v>34</v>
      </c>
      <c r="C29" s="230"/>
      <c r="D29" s="250">
        <v>1500</v>
      </c>
      <c r="E29" s="250">
        <v>1500</v>
      </c>
      <c r="F29" s="250">
        <v>1500</v>
      </c>
      <c r="G29" s="230" t="s">
        <v>14</v>
      </c>
    </row>
    <row r="30" spans="1:7" s="6" customFormat="1">
      <c r="A30" s="23"/>
      <c r="B30" s="38" t="s">
        <v>35</v>
      </c>
      <c r="C30" s="232"/>
      <c r="D30" s="252"/>
      <c r="E30" s="252"/>
      <c r="F30" s="252"/>
      <c r="G30" s="232"/>
    </row>
    <row r="31" spans="1:7" s="6" customFormat="1">
      <c r="A31" s="28" t="s">
        <v>36</v>
      </c>
      <c r="B31" s="39" t="s">
        <v>37</v>
      </c>
      <c r="C31" s="12"/>
      <c r="D31" s="211"/>
      <c r="E31" s="211"/>
      <c r="F31" s="211"/>
      <c r="G31" s="12" t="s">
        <v>14</v>
      </c>
    </row>
    <row r="32" spans="1:7" s="6" customFormat="1">
      <c r="A32" s="28" t="s">
        <v>38</v>
      </c>
      <c r="B32" s="39" t="s">
        <v>39</v>
      </c>
      <c r="C32" s="12"/>
      <c r="D32" s="211"/>
      <c r="E32" s="211"/>
      <c r="F32" s="211"/>
      <c r="G32" s="12" t="s">
        <v>14</v>
      </c>
    </row>
    <row r="33" spans="1:7" s="6" customFormat="1" ht="89.25">
      <c r="A33" s="28" t="s">
        <v>40</v>
      </c>
      <c r="B33" s="40" t="s">
        <v>41</v>
      </c>
      <c r="C33" s="12"/>
      <c r="D33" s="211"/>
      <c r="E33" s="211"/>
      <c r="F33" s="211"/>
      <c r="G33" s="12" t="s">
        <v>14</v>
      </c>
    </row>
    <row r="34" spans="1:7" s="6" customFormat="1" ht="38.25">
      <c r="A34" s="10" t="s">
        <v>42</v>
      </c>
      <c r="B34" s="40" t="s">
        <v>43</v>
      </c>
      <c r="C34" s="12"/>
      <c r="D34" s="211"/>
      <c r="E34" s="211"/>
      <c r="F34" s="211"/>
      <c r="G34" s="12" t="s">
        <v>14</v>
      </c>
    </row>
    <row r="35" spans="1:7" s="6" customFormat="1" ht="51">
      <c r="A35" s="28" t="s">
        <v>44</v>
      </c>
      <c r="B35" s="40" t="s">
        <v>45</v>
      </c>
      <c r="C35" s="12"/>
      <c r="D35" s="211">
        <v>4500</v>
      </c>
      <c r="E35" s="211">
        <v>4500</v>
      </c>
      <c r="F35" s="211">
        <v>4500</v>
      </c>
      <c r="G35" s="12" t="s">
        <v>14</v>
      </c>
    </row>
    <row r="36" spans="1:7" s="6" customFormat="1" ht="25.5">
      <c r="A36" s="28" t="s">
        <v>46</v>
      </c>
      <c r="B36" s="40" t="s">
        <v>47</v>
      </c>
      <c r="C36" s="12"/>
      <c r="D36" s="211">
        <v>250</v>
      </c>
      <c r="E36" s="211">
        <v>250</v>
      </c>
      <c r="F36" s="211">
        <f>E36</f>
        <v>250</v>
      </c>
      <c r="G36" s="12" t="s">
        <v>14</v>
      </c>
    </row>
    <row r="37" spans="1:7" s="6" customFormat="1" ht="51">
      <c r="A37" s="28" t="s">
        <v>48</v>
      </c>
      <c r="B37" s="40" t="s">
        <v>49</v>
      </c>
      <c r="C37" s="12"/>
      <c r="D37" s="211">
        <v>3300</v>
      </c>
      <c r="E37" s="211">
        <v>3300</v>
      </c>
      <c r="F37" s="211">
        <v>3300</v>
      </c>
      <c r="G37" s="12" t="s">
        <v>14</v>
      </c>
    </row>
    <row r="38" spans="1:7" s="6" customFormat="1" ht="63.75">
      <c r="A38" s="28" t="s">
        <v>50</v>
      </c>
      <c r="B38" s="40" t="s">
        <v>51</v>
      </c>
      <c r="C38" s="12"/>
      <c r="D38" s="211">
        <v>0</v>
      </c>
      <c r="E38" s="211">
        <v>0</v>
      </c>
      <c r="F38" s="211">
        <f>E38</f>
        <v>0</v>
      </c>
      <c r="G38" s="12" t="s">
        <v>14</v>
      </c>
    </row>
    <row r="39" spans="1:7" s="6" customFormat="1" ht="38.25">
      <c r="A39" s="28" t="s">
        <v>52</v>
      </c>
      <c r="B39" s="40" t="s">
        <v>53</v>
      </c>
      <c r="C39" s="12"/>
      <c r="D39" s="211"/>
      <c r="E39" s="211"/>
      <c r="F39" s="211"/>
      <c r="G39" s="12" t="s">
        <v>14</v>
      </c>
    </row>
    <row r="40" spans="1:7" s="6" customFormat="1" ht="25.5">
      <c r="A40" s="28" t="s">
        <v>54</v>
      </c>
      <c r="B40" s="40" t="s">
        <v>55</v>
      </c>
      <c r="C40" s="12"/>
      <c r="D40" s="211">
        <v>2200</v>
      </c>
      <c r="E40" s="211">
        <v>2200</v>
      </c>
      <c r="F40" s="211">
        <f>E40</f>
        <v>2200</v>
      </c>
      <c r="G40" s="12" t="s">
        <v>14</v>
      </c>
    </row>
    <row r="41" spans="1:7" s="6" customFormat="1" ht="25.5">
      <c r="A41" s="28" t="s">
        <v>56</v>
      </c>
      <c r="B41" s="40" t="s">
        <v>57</v>
      </c>
      <c r="C41" s="12"/>
      <c r="D41" s="211">
        <v>220</v>
      </c>
      <c r="E41" s="211">
        <v>220</v>
      </c>
      <c r="F41" s="211">
        <f t="shared" ref="F41:F43" si="1">E41</f>
        <v>220</v>
      </c>
      <c r="G41" s="12" t="s">
        <v>14</v>
      </c>
    </row>
    <row r="42" spans="1:7" s="22" customFormat="1" ht="51">
      <c r="A42" s="28" t="s">
        <v>58</v>
      </c>
      <c r="B42" s="40" t="s">
        <v>59</v>
      </c>
      <c r="C42" s="12"/>
      <c r="D42" s="211">
        <v>0</v>
      </c>
      <c r="E42" s="211">
        <v>0</v>
      </c>
      <c r="F42" s="211">
        <f t="shared" si="1"/>
        <v>0</v>
      </c>
      <c r="G42" s="12" t="s">
        <v>14</v>
      </c>
    </row>
    <row r="43" spans="1:7" s="6" customFormat="1" ht="25.5">
      <c r="A43" s="28" t="s">
        <v>60</v>
      </c>
      <c r="B43" s="40" t="s">
        <v>61</v>
      </c>
      <c r="C43" s="12"/>
      <c r="D43" s="211">
        <v>150</v>
      </c>
      <c r="E43" s="211">
        <v>150</v>
      </c>
      <c r="F43" s="211">
        <f t="shared" si="1"/>
        <v>150</v>
      </c>
      <c r="G43" s="12" t="s">
        <v>14</v>
      </c>
    </row>
    <row r="44" spans="1:7" s="6" customFormat="1">
      <c r="A44" s="30" t="s">
        <v>62</v>
      </c>
      <c r="B44" s="40" t="s">
        <v>63</v>
      </c>
      <c r="C44" s="12"/>
      <c r="D44" s="211">
        <v>1000</v>
      </c>
      <c r="E44" s="211">
        <v>1000</v>
      </c>
      <c r="F44" s="211">
        <f>E44</f>
        <v>1000</v>
      </c>
      <c r="G44" s="12" t="s">
        <v>14</v>
      </c>
    </row>
    <row r="45" spans="1:7" ht="38.25">
      <c r="A45" s="13" t="s">
        <v>64</v>
      </c>
      <c r="B45" s="24" t="s">
        <v>65</v>
      </c>
      <c r="C45" s="230">
        <v>7146</v>
      </c>
      <c r="D45" s="250">
        <f>D47</f>
        <v>9000</v>
      </c>
      <c r="E45" s="250">
        <f>E47</f>
        <v>9000</v>
      </c>
      <c r="F45" s="250">
        <f>F47</f>
        <v>9000</v>
      </c>
      <c r="G45" s="227" t="s">
        <v>14</v>
      </c>
    </row>
    <row r="46" spans="1:7" s="6" customFormat="1">
      <c r="A46" s="17"/>
      <c r="B46" s="26" t="s">
        <v>19</v>
      </c>
      <c r="C46" s="232"/>
      <c r="D46" s="252"/>
      <c r="E46" s="252"/>
      <c r="F46" s="252"/>
      <c r="G46" s="229"/>
    </row>
    <row r="47" spans="1:7" s="6" customFormat="1">
      <c r="A47" s="30" t="s">
        <v>66</v>
      </c>
      <c r="B47" s="31" t="s">
        <v>67</v>
      </c>
      <c r="C47" s="230"/>
      <c r="D47" s="250">
        <f>D50+D51</f>
        <v>9000</v>
      </c>
      <c r="E47" s="250">
        <f>E50+E51</f>
        <v>9000</v>
      </c>
      <c r="F47" s="250">
        <f>F50+F51</f>
        <v>9000</v>
      </c>
      <c r="G47" s="230" t="s">
        <v>14</v>
      </c>
    </row>
    <row r="48" spans="1:7" s="6" customFormat="1">
      <c r="A48" s="33"/>
      <c r="B48" s="34" t="s">
        <v>68</v>
      </c>
      <c r="C48" s="231"/>
      <c r="D48" s="251"/>
      <c r="E48" s="251"/>
      <c r="F48" s="251"/>
      <c r="G48" s="231"/>
    </row>
    <row r="49" spans="1:7" s="22" customFormat="1">
      <c r="A49" s="35"/>
      <c r="B49" s="36" t="s">
        <v>19</v>
      </c>
      <c r="C49" s="232"/>
      <c r="D49" s="252"/>
      <c r="E49" s="252"/>
      <c r="F49" s="252"/>
      <c r="G49" s="232"/>
    </row>
    <row r="50" spans="1:7" s="6" customFormat="1" ht="76.5">
      <c r="A50" s="35" t="s">
        <v>69</v>
      </c>
      <c r="B50" s="38" t="s">
        <v>70</v>
      </c>
      <c r="C50" s="190"/>
      <c r="D50" s="213">
        <v>3500</v>
      </c>
      <c r="E50" s="213">
        <v>3500</v>
      </c>
      <c r="F50" s="213">
        <f>E50</f>
        <v>3500</v>
      </c>
      <c r="G50" s="190" t="s">
        <v>14</v>
      </c>
    </row>
    <row r="51" spans="1:7" ht="76.5">
      <c r="A51" s="10" t="s">
        <v>71</v>
      </c>
      <c r="B51" s="40" t="s">
        <v>72</v>
      </c>
      <c r="C51" s="12"/>
      <c r="D51" s="213">
        <v>5500</v>
      </c>
      <c r="E51" s="213">
        <v>5500</v>
      </c>
      <c r="F51" s="213">
        <v>5500</v>
      </c>
      <c r="G51" s="12" t="s">
        <v>14</v>
      </c>
    </row>
    <row r="52" spans="1:7" s="6" customFormat="1">
      <c r="A52" s="13" t="s">
        <v>73</v>
      </c>
      <c r="B52" s="24" t="s">
        <v>74</v>
      </c>
      <c r="C52" s="230">
        <v>7161</v>
      </c>
      <c r="D52" s="250">
        <f>D55+D60</f>
        <v>0</v>
      </c>
      <c r="E52" s="250">
        <f>E55+E60</f>
        <v>0</v>
      </c>
      <c r="F52" s="250">
        <f>F55+F60</f>
        <v>0</v>
      </c>
      <c r="G52" s="227" t="s">
        <v>14</v>
      </c>
    </row>
    <row r="53" spans="1:7" s="6" customFormat="1">
      <c r="A53" s="33"/>
      <c r="B53" s="34" t="s">
        <v>75</v>
      </c>
      <c r="C53" s="231"/>
      <c r="D53" s="251"/>
      <c r="E53" s="251"/>
      <c r="F53" s="251"/>
      <c r="G53" s="228"/>
    </row>
    <row r="54" spans="1:7" s="6" customFormat="1">
      <c r="A54" s="17"/>
      <c r="B54" s="34" t="s">
        <v>19</v>
      </c>
      <c r="C54" s="232"/>
      <c r="D54" s="252"/>
      <c r="E54" s="252"/>
      <c r="F54" s="252"/>
      <c r="G54" s="229"/>
    </row>
    <row r="55" spans="1:7" s="6" customFormat="1" ht="38.25">
      <c r="A55" s="30" t="s">
        <v>76</v>
      </c>
      <c r="B55" s="31" t="s">
        <v>77</v>
      </c>
      <c r="C55" s="32"/>
      <c r="D55" s="212">
        <f>D57+D58+D59</f>
        <v>0</v>
      </c>
      <c r="E55" s="212">
        <f>E57+E58+E59</f>
        <v>0</v>
      </c>
      <c r="F55" s="212">
        <f>E55</f>
        <v>0</v>
      </c>
      <c r="G55" s="189" t="s">
        <v>14</v>
      </c>
    </row>
    <row r="56" spans="1:7" s="22" customFormat="1">
      <c r="A56" s="35"/>
      <c r="B56" s="36" t="s">
        <v>78</v>
      </c>
      <c r="C56" s="32"/>
      <c r="D56" s="203"/>
      <c r="E56" s="203"/>
      <c r="F56" s="213"/>
      <c r="G56" s="190"/>
    </row>
    <row r="57" spans="1:7" s="6" customFormat="1">
      <c r="A57" s="41" t="s">
        <v>79</v>
      </c>
      <c r="B57" s="40" t="s">
        <v>80</v>
      </c>
      <c r="C57" s="12"/>
      <c r="D57" s="211"/>
      <c r="E57" s="211"/>
      <c r="F57" s="211"/>
      <c r="G57" s="12" t="s">
        <v>14</v>
      </c>
    </row>
    <row r="58" spans="1:7" s="22" customFormat="1">
      <c r="A58" s="41" t="s">
        <v>81</v>
      </c>
      <c r="B58" s="40" t="s">
        <v>82</v>
      </c>
      <c r="C58" s="12"/>
      <c r="D58" s="211"/>
      <c r="E58" s="211"/>
      <c r="F58" s="211"/>
      <c r="G58" s="12" t="s">
        <v>14</v>
      </c>
    </row>
    <row r="59" spans="1:7" s="6" customFormat="1" ht="51">
      <c r="A59" s="41" t="s">
        <v>83</v>
      </c>
      <c r="B59" s="40" t="s">
        <v>84</v>
      </c>
      <c r="C59" s="12"/>
      <c r="D59" s="211"/>
      <c r="E59" s="211"/>
      <c r="F59" s="211"/>
      <c r="G59" s="12" t="s">
        <v>14</v>
      </c>
    </row>
    <row r="60" spans="1:7" ht="63.75">
      <c r="A60" s="41" t="s">
        <v>85</v>
      </c>
      <c r="B60" s="31" t="s">
        <v>86</v>
      </c>
      <c r="C60" s="12"/>
      <c r="D60" s="212"/>
      <c r="E60" s="212"/>
      <c r="F60" s="212"/>
      <c r="G60" s="12" t="s">
        <v>14</v>
      </c>
    </row>
    <row r="61" spans="1:7" s="22" customFormat="1">
      <c r="A61" s="13" t="s">
        <v>87</v>
      </c>
      <c r="B61" s="24" t="s">
        <v>88</v>
      </c>
      <c r="C61" s="230">
        <v>7300</v>
      </c>
      <c r="D61" s="250">
        <f>D88+D64+D67+D70+D73+D76</f>
        <v>867988</v>
      </c>
      <c r="E61" s="250">
        <f>E88+E64+E67+E70+E73+E76</f>
        <v>867988</v>
      </c>
      <c r="F61" s="250">
        <f>F64+F70+F76</f>
        <v>867988</v>
      </c>
      <c r="G61" s="227"/>
    </row>
    <row r="62" spans="1:7" s="22" customFormat="1" ht="25.5">
      <c r="A62" s="17"/>
      <c r="B62" s="26" t="s">
        <v>89</v>
      </c>
      <c r="C62" s="231"/>
      <c r="D62" s="251"/>
      <c r="E62" s="251"/>
      <c r="F62" s="251"/>
      <c r="G62" s="228"/>
    </row>
    <row r="63" spans="1:7">
      <c r="A63" s="17"/>
      <c r="B63" s="26" t="s">
        <v>19</v>
      </c>
      <c r="C63" s="232"/>
      <c r="D63" s="252"/>
      <c r="E63" s="252"/>
      <c r="F63" s="252"/>
      <c r="G63" s="229"/>
    </row>
    <row r="64" spans="1:7" s="22" customFormat="1" ht="25.5">
      <c r="A64" s="13" t="s">
        <v>90</v>
      </c>
      <c r="B64" s="24" t="s">
        <v>91</v>
      </c>
      <c r="C64" s="25">
        <v>7311</v>
      </c>
      <c r="D64" s="214"/>
      <c r="E64" s="214"/>
      <c r="F64" s="214"/>
      <c r="G64" s="187" t="s">
        <v>14</v>
      </c>
    </row>
    <row r="65" spans="1:7">
      <c r="A65" s="17"/>
      <c r="B65" s="42" t="s">
        <v>19</v>
      </c>
      <c r="C65" s="32"/>
      <c r="D65" s="215"/>
      <c r="E65" s="215"/>
      <c r="F65" s="215"/>
      <c r="G65" s="21"/>
    </row>
    <row r="66" spans="1:7" s="22" customFormat="1" ht="51">
      <c r="A66" s="28" t="s">
        <v>92</v>
      </c>
      <c r="B66" s="31" t="s">
        <v>93</v>
      </c>
      <c r="C66" s="43"/>
      <c r="D66" s="211"/>
      <c r="E66" s="211"/>
      <c r="F66" s="211"/>
      <c r="G66" s="12" t="s">
        <v>14</v>
      </c>
    </row>
    <row r="67" spans="1:7" ht="25.5">
      <c r="A67" s="44" t="s">
        <v>94</v>
      </c>
      <c r="B67" s="24" t="s">
        <v>95</v>
      </c>
      <c r="C67" s="45">
        <v>7312</v>
      </c>
      <c r="D67" s="216"/>
      <c r="E67" s="216"/>
      <c r="F67" s="216" t="s">
        <v>14</v>
      </c>
      <c r="G67" s="189"/>
    </row>
    <row r="68" spans="1:7" s="22" customFormat="1">
      <c r="A68" s="46"/>
      <c r="B68" s="42" t="s">
        <v>19</v>
      </c>
      <c r="C68" s="188"/>
      <c r="D68" s="217"/>
      <c r="E68" s="217"/>
      <c r="F68" s="217"/>
      <c r="G68" s="188"/>
    </row>
    <row r="69" spans="1:7" s="6" customFormat="1" ht="51">
      <c r="A69" s="10" t="s">
        <v>96</v>
      </c>
      <c r="B69" s="31" t="s">
        <v>97</v>
      </c>
      <c r="C69" s="43"/>
      <c r="D69" s="211"/>
      <c r="E69" s="211"/>
      <c r="F69" s="211" t="s">
        <v>14</v>
      </c>
      <c r="G69" s="12"/>
    </row>
    <row r="70" spans="1:7" ht="38.25">
      <c r="A70" s="44" t="s">
        <v>98</v>
      </c>
      <c r="B70" s="24" t="s">
        <v>99</v>
      </c>
      <c r="C70" s="45">
        <v>7321</v>
      </c>
      <c r="D70" s="216"/>
      <c r="E70" s="216"/>
      <c r="F70" s="216"/>
      <c r="G70" s="187" t="s">
        <v>14</v>
      </c>
    </row>
    <row r="71" spans="1:7" s="6" customFormat="1">
      <c r="A71" s="46"/>
      <c r="B71" s="42" t="s">
        <v>19</v>
      </c>
      <c r="C71" s="188"/>
      <c r="D71" s="217"/>
      <c r="E71" s="217"/>
      <c r="F71" s="217"/>
      <c r="G71" s="188"/>
    </row>
    <row r="72" spans="1:7" ht="51">
      <c r="A72" s="28" t="s">
        <v>100</v>
      </c>
      <c r="B72" s="31" t="s">
        <v>101</v>
      </c>
      <c r="C72" s="43"/>
      <c r="D72" s="211"/>
      <c r="E72" s="211"/>
      <c r="F72" s="211"/>
      <c r="G72" s="12" t="s">
        <v>14</v>
      </c>
    </row>
    <row r="73" spans="1:7" ht="38.25">
      <c r="A73" s="44" t="s">
        <v>102</v>
      </c>
      <c r="B73" s="24" t="s">
        <v>103</v>
      </c>
      <c r="C73" s="45">
        <v>7322</v>
      </c>
      <c r="D73" s="216"/>
      <c r="E73" s="216"/>
      <c r="F73" s="216" t="s">
        <v>14</v>
      </c>
      <c r="G73" s="189"/>
    </row>
    <row r="74" spans="1:7">
      <c r="A74" s="46"/>
      <c r="B74" s="42" t="s">
        <v>19</v>
      </c>
      <c r="C74" s="188"/>
      <c r="D74" s="217"/>
      <c r="E74" s="217"/>
      <c r="F74" s="217"/>
      <c r="G74" s="188"/>
    </row>
    <row r="75" spans="1:7" ht="51">
      <c r="A75" s="28" t="s">
        <v>104</v>
      </c>
      <c r="B75" s="31" t="s">
        <v>105</v>
      </c>
      <c r="C75" s="43"/>
      <c r="D75" s="211"/>
      <c r="E75" s="211"/>
      <c r="F75" s="211" t="s">
        <v>14</v>
      </c>
      <c r="G75" s="12"/>
    </row>
    <row r="76" spans="1:7" ht="25.5">
      <c r="A76" s="13" t="s">
        <v>106</v>
      </c>
      <c r="B76" s="24" t="s">
        <v>107</v>
      </c>
      <c r="C76" s="230">
        <v>7331</v>
      </c>
      <c r="D76" s="250">
        <f>D79+D84</f>
        <v>867988</v>
      </c>
      <c r="E76" s="250">
        <f>E79+E84</f>
        <v>867988</v>
      </c>
      <c r="F76" s="250">
        <f>F79+F84</f>
        <v>867988</v>
      </c>
      <c r="G76" s="187" t="s">
        <v>14</v>
      </c>
    </row>
    <row r="77" spans="1:7">
      <c r="A77" s="17"/>
      <c r="B77" s="26" t="s">
        <v>108</v>
      </c>
      <c r="C77" s="231"/>
      <c r="D77" s="251"/>
      <c r="E77" s="251"/>
      <c r="F77" s="251"/>
      <c r="G77" s="21"/>
    </row>
    <row r="78" spans="1:7">
      <c r="A78" s="17"/>
      <c r="B78" s="26" t="s">
        <v>35</v>
      </c>
      <c r="C78" s="232"/>
      <c r="D78" s="252"/>
      <c r="E78" s="252"/>
      <c r="F78" s="252"/>
      <c r="G78" s="21"/>
    </row>
    <row r="79" spans="1:7" ht="25.5">
      <c r="A79" s="30" t="s">
        <v>109</v>
      </c>
      <c r="B79" s="31" t="s">
        <v>110</v>
      </c>
      <c r="C79" s="32"/>
      <c r="D79" s="212">
        <f>+E79</f>
        <v>859586.4</v>
      </c>
      <c r="E79" s="212">
        <f>+F79</f>
        <v>859586.4</v>
      </c>
      <c r="F79" s="212">
        <v>859586.4</v>
      </c>
      <c r="G79" s="189" t="s">
        <v>14</v>
      </c>
    </row>
    <row r="80" spans="1:7" ht="25.5">
      <c r="A80" s="30" t="s">
        <v>111</v>
      </c>
      <c r="B80" s="31" t="s">
        <v>112</v>
      </c>
      <c r="C80" s="47"/>
      <c r="D80" s="212"/>
      <c r="E80" s="212"/>
      <c r="F80" s="212"/>
      <c r="G80" s="189" t="s">
        <v>14</v>
      </c>
    </row>
    <row r="81" spans="1:7" s="22" customFormat="1">
      <c r="A81" s="35"/>
      <c r="B81" s="48" t="s">
        <v>19</v>
      </c>
      <c r="C81" s="49"/>
      <c r="D81" s="213"/>
      <c r="E81" s="213"/>
      <c r="F81" s="213"/>
      <c r="G81" s="190"/>
    </row>
    <row r="82" spans="1:7" s="6" customFormat="1" ht="51">
      <c r="A82" s="28" t="s">
        <v>113</v>
      </c>
      <c r="B82" s="39" t="s">
        <v>114</v>
      </c>
      <c r="C82" s="12"/>
      <c r="D82" s="211"/>
      <c r="E82" s="211"/>
      <c r="F82" s="211"/>
      <c r="G82" s="12" t="s">
        <v>14</v>
      </c>
    </row>
    <row r="83" spans="1:7" ht="25.5">
      <c r="A83" s="28" t="s">
        <v>115</v>
      </c>
      <c r="B83" s="39" t="s">
        <v>116</v>
      </c>
      <c r="C83" s="12"/>
      <c r="D83" s="211"/>
      <c r="E83" s="211"/>
      <c r="F83" s="211"/>
      <c r="G83" s="12" t="s">
        <v>14</v>
      </c>
    </row>
    <row r="84" spans="1:7" ht="38.25">
      <c r="A84" s="28" t="s">
        <v>117</v>
      </c>
      <c r="B84" s="31" t="s">
        <v>118</v>
      </c>
      <c r="C84" s="43"/>
      <c r="D84" s="211">
        <f>+E84</f>
        <v>8401.6</v>
      </c>
      <c r="E84" s="211">
        <v>8401.6</v>
      </c>
      <c r="F84" s="211">
        <f>E84</f>
        <v>8401.6</v>
      </c>
      <c r="G84" s="12" t="s">
        <v>14</v>
      </c>
    </row>
    <row r="85" spans="1:7" ht="38.25">
      <c r="A85" s="30" t="s">
        <v>119</v>
      </c>
      <c r="B85" s="31" t="s">
        <v>120</v>
      </c>
      <c r="C85" s="47"/>
      <c r="D85" s="212"/>
      <c r="E85" s="212"/>
      <c r="F85" s="212"/>
      <c r="G85" s="230" t="s">
        <v>14</v>
      </c>
    </row>
    <row r="86" spans="1:7" s="22" customFormat="1">
      <c r="A86" s="17"/>
      <c r="B86" s="26" t="s">
        <v>35</v>
      </c>
      <c r="C86" s="190"/>
      <c r="D86" s="215"/>
      <c r="E86" s="215"/>
      <c r="F86" s="215"/>
      <c r="G86" s="232"/>
    </row>
    <row r="87" spans="1:7" s="6" customFormat="1" ht="38.25">
      <c r="A87" s="28" t="s">
        <v>121</v>
      </c>
      <c r="B87" s="39" t="s">
        <v>122</v>
      </c>
      <c r="C87" s="43"/>
      <c r="D87" s="211"/>
      <c r="E87" s="211"/>
      <c r="F87" s="211"/>
      <c r="G87" s="12" t="s">
        <v>14</v>
      </c>
    </row>
    <row r="88" spans="1:7" s="22" customFormat="1" ht="25.5">
      <c r="A88" s="13" t="s">
        <v>123</v>
      </c>
      <c r="B88" s="24" t="s">
        <v>124</v>
      </c>
      <c r="C88" s="25">
        <v>7332</v>
      </c>
      <c r="D88" s="214"/>
      <c r="E88" s="214"/>
      <c r="F88" s="216" t="s">
        <v>14</v>
      </c>
      <c r="G88" s="187"/>
    </row>
    <row r="89" spans="1:7" s="6" customFormat="1">
      <c r="A89" s="17"/>
      <c r="B89" s="26" t="s">
        <v>125</v>
      </c>
      <c r="C89" s="32"/>
      <c r="D89" s="215"/>
      <c r="E89" s="215"/>
      <c r="F89" s="218"/>
      <c r="G89" s="21"/>
    </row>
    <row r="90" spans="1:7">
      <c r="A90" s="17"/>
      <c r="B90" s="42" t="s">
        <v>19</v>
      </c>
      <c r="C90" s="32"/>
      <c r="D90" s="215"/>
      <c r="E90" s="215"/>
      <c r="F90" s="218"/>
      <c r="G90" s="21"/>
    </row>
    <row r="91" spans="1:7" s="22" customFormat="1" ht="38.25">
      <c r="A91" s="28" t="s">
        <v>126</v>
      </c>
      <c r="B91" s="31" t="s">
        <v>127</v>
      </c>
      <c r="C91" s="43"/>
      <c r="D91" s="211"/>
      <c r="E91" s="211"/>
      <c r="F91" s="211" t="s">
        <v>14</v>
      </c>
      <c r="G91" s="12"/>
    </row>
    <row r="92" spans="1:7" s="6" customFormat="1" ht="25.5">
      <c r="A92" s="30" t="s">
        <v>128</v>
      </c>
      <c r="B92" s="31" t="s">
        <v>129</v>
      </c>
      <c r="C92" s="47"/>
      <c r="D92" s="212"/>
      <c r="E92" s="212"/>
      <c r="F92" s="212" t="s">
        <v>14</v>
      </c>
      <c r="G92" s="189"/>
    </row>
    <row r="93" spans="1:7">
      <c r="A93" s="17"/>
      <c r="B93" s="26" t="s">
        <v>35</v>
      </c>
      <c r="C93" s="190"/>
      <c r="D93" s="215"/>
      <c r="E93" s="215"/>
      <c r="F93" s="215"/>
      <c r="G93" s="21"/>
    </row>
    <row r="94" spans="1:7" s="22" customFormat="1" ht="38.25">
      <c r="A94" s="28" t="s">
        <v>130</v>
      </c>
      <c r="B94" s="39" t="s">
        <v>122</v>
      </c>
      <c r="C94" s="43"/>
      <c r="D94" s="211"/>
      <c r="E94" s="211"/>
      <c r="F94" s="211" t="s">
        <v>14</v>
      </c>
      <c r="G94" s="12"/>
    </row>
    <row r="95" spans="1:7" s="6" customFormat="1">
      <c r="A95" s="13" t="s">
        <v>131</v>
      </c>
      <c r="B95" s="24" t="s">
        <v>132</v>
      </c>
      <c r="C95" s="230">
        <v>7400</v>
      </c>
      <c r="D95" s="250">
        <f>D132+D137+D104+D111+D117+D122+D127</f>
        <v>105349</v>
      </c>
      <c r="E95" s="250">
        <f>E132+E137+E104+E111+E117+E122+E127</f>
        <v>105349</v>
      </c>
      <c r="F95" s="250">
        <f>F137+F104+F111+F117+F122+F127</f>
        <v>105349</v>
      </c>
      <c r="G95" s="235">
        <f>G137</f>
        <v>0</v>
      </c>
    </row>
    <row r="96" spans="1:7" ht="25.5">
      <c r="A96" s="17"/>
      <c r="B96" s="26" t="s">
        <v>133</v>
      </c>
      <c r="C96" s="231"/>
      <c r="D96" s="251"/>
      <c r="E96" s="251"/>
      <c r="F96" s="251"/>
      <c r="G96" s="236"/>
    </row>
    <row r="97" spans="1:7">
      <c r="A97" s="17"/>
      <c r="B97" s="26" t="s">
        <v>19</v>
      </c>
      <c r="C97" s="232"/>
      <c r="D97" s="252"/>
      <c r="E97" s="252"/>
      <c r="F97" s="252"/>
      <c r="G97" s="237"/>
    </row>
    <row r="98" spans="1:7">
      <c r="A98" s="13" t="s">
        <v>134</v>
      </c>
      <c r="B98" s="24" t="s">
        <v>135</v>
      </c>
      <c r="C98" s="25">
        <v>7411</v>
      </c>
      <c r="D98" s="214"/>
      <c r="E98" s="214"/>
      <c r="F98" s="216" t="s">
        <v>14</v>
      </c>
      <c r="G98" s="187"/>
    </row>
    <row r="99" spans="1:7">
      <c r="A99" s="17"/>
      <c r="B99" s="26" t="s">
        <v>19</v>
      </c>
      <c r="C99" s="32"/>
      <c r="D99" s="215"/>
      <c r="E99" s="215"/>
      <c r="F99" s="218"/>
      <c r="G99" s="21"/>
    </row>
    <row r="100" spans="1:7" s="22" customFormat="1" ht="38.25">
      <c r="A100" s="28" t="s">
        <v>136</v>
      </c>
      <c r="B100" s="29" t="s">
        <v>137</v>
      </c>
      <c r="C100" s="43"/>
      <c r="D100" s="211"/>
      <c r="E100" s="211"/>
      <c r="F100" s="211" t="s">
        <v>14</v>
      </c>
      <c r="G100" s="12"/>
    </row>
    <row r="101" spans="1:7" s="6" customFormat="1">
      <c r="A101" s="13" t="s">
        <v>138</v>
      </c>
      <c r="B101" s="24" t="s">
        <v>139</v>
      </c>
      <c r="C101" s="198">
        <v>7412</v>
      </c>
      <c r="D101" s="214"/>
      <c r="E101" s="214"/>
      <c r="F101" s="214"/>
      <c r="G101" s="227" t="s">
        <v>14</v>
      </c>
    </row>
    <row r="102" spans="1:7">
      <c r="A102" s="17"/>
      <c r="B102" s="26" t="s">
        <v>19</v>
      </c>
      <c r="C102" s="199"/>
      <c r="D102" s="215"/>
      <c r="E102" s="215"/>
      <c r="F102" s="215"/>
      <c r="G102" s="229"/>
    </row>
    <row r="103" spans="1:7" s="22" customFormat="1" ht="38.25">
      <c r="A103" s="28" t="s">
        <v>140</v>
      </c>
      <c r="B103" s="31" t="s">
        <v>141</v>
      </c>
      <c r="C103" s="43"/>
      <c r="D103" s="211"/>
      <c r="E103" s="211"/>
      <c r="F103" s="211"/>
      <c r="G103" s="12" t="s">
        <v>14</v>
      </c>
    </row>
    <row r="104" spans="1:7" s="6" customFormat="1">
      <c r="A104" s="13" t="s">
        <v>142</v>
      </c>
      <c r="B104" s="24" t="s">
        <v>143</v>
      </c>
      <c r="C104" s="230">
        <v>7415</v>
      </c>
      <c r="D104" s="250">
        <f>D107+D109+D110</f>
        <v>17000</v>
      </c>
      <c r="E104" s="250">
        <f>E107+E109+E110</f>
        <v>17000</v>
      </c>
      <c r="F104" s="250">
        <f>F107+F109+F110</f>
        <v>17000</v>
      </c>
      <c r="G104" s="227" t="s">
        <v>14</v>
      </c>
    </row>
    <row r="105" spans="1:7" s="22" customFormat="1">
      <c r="A105" s="17"/>
      <c r="B105" s="26" t="s">
        <v>144</v>
      </c>
      <c r="C105" s="231"/>
      <c r="D105" s="251"/>
      <c r="E105" s="251"/>
      <c r="F105" s="251"/>
      <c r="G105" s="228"/>
    </row>
    <row r="106" spans="1:7">
      <c r="A106" s="17"/>
      <c r="B106" s="26" t="s">
        <v>19</v>
      </c>
      <c r="C106" s="232"/>
      <c r="D106" s="252"/>
      <c r="E106" s="252"/>
      <c r="F106" s="252"/>
      <c r="G106" s="229"/>
    </row>
    <row r="107" spans="1:7" s="22" customFormat="1" ht="25.5">
      <c r="A107" s="28" t="s">
        <v>145</v>
      </c>
      <c r="B107" s="31" t="s">
        <v>146</v>
      </c>
      <c r="C107" s="43"/>
      <c r="D107" s="211">
        <v>4500</v>
      </c>
      <c r="E107" s="211">
        <v>4500</v>
      </c>
      <c r="F107" s="211">
        <v>4500</v>
      </c>
      <c r="G107" s="12" t="s">
        <v>14</v>
      </c>
    </row>
    <row r="108" spans="1:7" ht="25.5">
      <c r="A108" s="28" t="s">
        <v>147</v>
      </c>
      <c r="B108" s="31" t="s">
        <v>148</v>
      </c>
      <c r="C108" s="43"/>
      <c r="D108" s="211"/>
      <c r="E108" s="211"/>
      <c r="F108" s="211"/>
      <c r="G108" s="12" t="s">
        <v>14</v>
      </c>
    </row>
    <row r="109" spans="1:7" s="22" customFormat="1" ht="51">
      <c r="A109" s="28" t="s">
        <v>149</v>
      </c>
      <c r="B109" s="31" t="s">
        <v>777</v>
      </c>
      <c r="C109" s="43"/>
      <c r="D109" s="211">
        <v>4500</v>
      </c>
      <c r="E109" s="211">
        <v>4500</v>
      </c>
      <c r="F109" s="211">
        <v>4500</v>
      </c>
      <c r="G109" s="12" t="s">
        <v>14</v>
      </c>
    </row>
    <row r="110" spans="1:7" s="6" customFormat="1">
      <c r="A110" s="10" t="s">
        <v>150</v>
      </c>
      <c r="B110" s="31" t="s">
        <v>151</v>
      </c>
      <c r="C110" s="43"/>
      <c r="D110" s="211">
        <v>8000</v>
      </c>
      <c r="E110" s="211">
        <v>8000</v>
      </c>
      <c r="F110" s="211">
        <v>8000</v>
      </c>
      <c r="G110" s="12" t="s">
        <v>14</v>
      </c>
    </row>
    <row r="111" spans="1:7" ht="25.5">
      <c r="A111" s="13" t="s">
        <v>152</v>
      </c>
      <c r="B111" s="24" t="s">
        <v>153</v>
      </c>
      <c r="C111" s="254">
        <v>7421</v>
      </c>
      <c r="D111" s="253">
        <f>D114+D115+D116</f>
        <v>51999</v>
      </c>
      <c r="E111" s="253">
        <f>E114+E115+E116</f>
        <v>51999</v>
      </c>
      <c r="F111" s="253">
        <f>F114+F115+F116</f>
        <v>51999</v>
      </c>
      <c r="G111" s="227" t="s">
        <v>14</v>
      </c>
    </row>
    <row r="112" spans="1:7" s="22" customFormat="1">
      <c r="A112" s="17"/>
      <c r="B112" s="26" t="s">
        <v>154</v>
      </c>
      <c r="C112" s="254"/>
      <c r="D112" s="253"/>
      <c r="E112" s="253"/>
      <c r="F112" s="253"/>
      <c r="G112" s="228"/>
    </row>
    <row r="113" spans="1:7" s="22" customFormat="1">
      <c r="A113" s="17"/>
      <c r="B113" s="26" t="s">
        <v>19</v>
      </c>
      <c r="C113" s="254"/>
      <c r="D113" s="253"/>
      <c r="E113" s="253"/>
      <c r="F113" s="253"/>
      <c r="G113" s="229"/>
    </row>
    <row r="114" spans="1:7" s="6" customFormat="1" ht="76.5">
      <c r="A114" s="28" t="s">
        <v>155</v>
      </c>
      <c r="B114" s="31" t="s">
        <v>156</v>
      </c>
      <c r="C114" s="43"/>
      <c r="D114" s="211"/>
      <c r="E114" s="211"/>
      <c r="F114" s="211"/>
      <c r="G114" s="12" t="s">
        <v>14</v>
      </c>
    </row>
    <row r="115" spans="1:7" ht="51">
      <c r="A115" s="28" t="s">
        <v>157</v>
      </c>
      <c r="B115" s="31" t="s">
        <v>158</v>
      </c>
      <c r="C115" s="12"/>
      <c r="D115" s="211">
        <f>+E115</f>
        <v>1999</v>
      </c>
      <c r="E115" s="211">
        <v>1999</v>
      </c>
      <c r="F115" s="211">
        <f>E115</f>
        <v>1999</v>
      </c>
      <c r="G115" s="12" t="s">
        <v>14</v>
      </c>
    </row>
    <row r="116" spans="1:7" ht="51">
      <c r="A116" s="28" t="s">
        <v>159</v>
      </c>
      <c r="B116" s="31" t="s">
        <v>160</v>
      </c>
      <c r="C116" s="12"/>
      <c r="D116" s="211">
        <v>50000</v>
      </c>
      <c r="E116" s="211">
        <v>50000</v>
      </c>
      <c r="F116" s="211">
        <v>50000</v>
      </c>
      <c r="G116" s="12" t="s">
        <v>14</v>
      </c>
    </row>
    <row r="117" spans="1:7" s="22" customFormat="1">
      <c r="A117" s="13" t="s">
        <v>161</v>
      </c>
      <c r="B117" s="24" t="s">
        <v>162</v>
      </c>
      <c r="C117" s="254">
        <v>7422</v>
      </c>
      <c r="D117" s="253">
        <f>D120+D121</f>
        <v>33350</v>
      </c>
      <c r="E117" s="253">
        <f>E120+E121</f>
        <v>33350</v>
      </c>
      <c r="F117" s="253">
        <f>F120+F121</f>
        <v>33350</v>
      </c>
      <c r="G117" s="227" t="s">
        <v>14</v>
      </c>
    </row>
    <row r="118" spans="1:7" s="22" customFormat="1">
      <c r="A118" s="17"/>
      <c r="B118" s="26" t="s">
        <v>163</v>
      </c>
      <c r="C118" s="254"/>
      <c r="D118" s="253"/>
      <c r="E118" s="253"/>
      <c r="F118" s="253"/>
      <c r="G118" s="228"/>
    </row>
    <row r="119" spans="1:7" s="6" customFormat="1">
      <c r="A119" s="17"/>
      <c r="B119" s="26" t="s">
        <v>19</v>
      </c>
      <c r="C119" s="254"/>
      <c r="D119" s="253"/>
      <c r="E119" s="253"/>
      <c r="F119" s="253"/>
      <c r="G119" s="229"/>
    </row>
    <row r="120" spans="1:7">
      <c r="A120" s="28" t="s">
        <v>164</v>
      </c>
      <c r="B120" s="31" t="s">
        <v>165</v>
      </c>
      <c r="C120" s="181"/>
      <c r="D120" s="211">
        <v>30850</v>
      </c>
      <c r="E120" s="211">
        <v>30850</v>
      </c>
      <c r="F120" s="211">
        <v>30850</v>
      </c>
      <c r="G120" s="12" t="s">
        <v>14</v>
      </c>
    </row>
    <row r="121" spans="1:7" s="22" customFormat="1" ht="25.5">
      <c r="A121" s="28" t="s">
        <v>166</v>
      </c>
      <c r="B121" s="31" t="s">
        <v>167</v>
      </c>
      <c r="C121" s="12"/>
      <c r="D121" s="211">
        <v>2500</v>
      </c>
      <c r="E121" s="211">
        <v>2500</v>
      </c>
      <c r="F121" s="211">
        <v>2500</v>
      </c>
      <c r="G121" s="12" t="s">
        <v>14</v>
      </c>
    </row>
    <row r="122" spans="1:7">
      <c r="A122" s="13" t="s">
        <v>168</v>
      </c>
      <c r="B122" s="24" t="s">
        <v>169</v>
      </c>
      <c r="C122" s="254">
        <v>7431</v>
      </c>
      <c r="D122" s="253">
        <f>D125+D126</f>
        <v>3000</v>
      </c>
      <c r="E122" s="253">
        <f>E125+E126</f>
        <v>3000</v>
      </c>
      <c r="F122" s="253">
        <f>F125+F126</f>
        <v>3000</v>
      </c>
      <c r="G122" s="227" t="s">
        <v>14</v>
      </c>
    </row>
    <row r="123" spans="1:7">
      <c r="A123" s="17"/>
      <c r="B123" s="26" t="s">
        <v>170</v>
      </c>
      <c r="C123" s="254"/>
      <c r="D123" s="253"/>
      <c r="E123" s="253"/>
      <c r="F123" s="253"/>
      <c r="G123" s="228"/>
    </row>
    <row r="124" spans="1:7">
      <c r="A124" s="17"/>
      <c r="B124" s="26" t="s">
        <v>19</v>
      </c>
      <c r="C124" s="254"/>
      <c r="D124" s="253"/>
      <c r="E124" s="253"/>
      <c r="F124" s="253"/>
      <c r="G124" s="229"/>
    </row>
    <row r="125" spans="1:7" ht="38.25">
      <c r="A125" s="28" t="s">
        <v>171</v>
      </c>
      <c r="B125" s="31" t="s">
        <v>172</v>
      </c>
      <c r="C125" s="43"/>
      <c r="D125" s="211">
        <v>3000</v>
      </c>
      <c r="E125" s="211">
        <v>3000</v>
      </c>
      <c r="F125" s="211">
        <v>3000</v>
      </c>
      <c r="G125" s="12" t="s">
        <v>14</v>
      </c>
    </row>
    <row r="126" spans="1:7" ht="38.25">
      <c r="A126" s="28" t="s">
        <v>173</v>
      </c>
      <c r="B126" s="31" t="s">
        <v>174</v>
      </c>
      <c r="C126" s="43"/>
      <c r="D126" s="211">
        <f>[1]Sheet5!H41</f>
        <v>0</v>
      </c>
      <c r="E126" s="211">
        <f>[1]Sheet5!H41</f>
        <v>0</v>
      </c>
      <c r="F126" s="211">
        <f>E126</f>
        <v>0</v>
      </c>
      <c r="G126" s="12" t="s">
        <v>14</v>
      </c>
    </row>
    <row r="127" spans="1:7">
      <c r="A127" s="13" t="s">
        <v>175</v>
      </c>
      <c r="B127" s="24" t="s">
        <v>176</v>
      </c>
      <c r="C127" s="254">
        <v>7441</v>
      </c>
      <c r="D127" s="253">
        <f>D130+D131</f>
        <v>0</v>
      </c>
      <c r="E127" s="253">
        <f>E130+E131</f>
        <v>0</v>
      </c>
      <c r="F127" s="253">
        <f>F130+F131</f>
        <v>0</v>
      </c>
      <c r="G127" s="227" t="s">
        <v>14</v>
      </c>
    </row>
    <row r="128" spans="1:7">
      <c r="A128" s="17"/>
      <c r="B128" s="26" t="s">
        <v>177</v>
      </c>
      <c r="C128" s="254"/>
      <c r="D128" s="253"/>
      <c r="E128" s="253"/>
      <c r="F128" s="253"/>
      <c r="G128" s="228"/>
    </row>
    <row r="129" spans="1:7">
      <c r="A129" s="50"/>
      <c r="B129" s="26" t="s">
        <v>19</v>
      </c>
      <c r="C129" s="254"/>
      <c r="D129" s="253"/>
      <c r="E129" s="253"/>
      <c r="F129" s="253"/>
      <c r="G129" s="229"/>
    </row>
    <row r="130" spans="1:7" ht="89.25">
      <c r="A130" s="10" t="s">
        <v>178</v>
      </c>
      <c r="B130" s="29" t="s">
        <v>179</v>
      </c>
      <c r="C130" s="43"/>
      <c r="D130" s="211">
        <f>[1]Sheet5!H44</f>
        <v>0</v>
      </c>
      <c r="E130" s="211">
        <f>[1]Sheet5!H44</f>
        <v>0</v>
      </c>
      <c r="F130" s="211">
        <f>E130</f>
        <v>0</v>
      </c>
      <c r="G130" s="12" t="s">
        <v>14</v>
      </c>
    </row>
    <row r="131" spans="1:7" ht="89.25">
      <c r="A131" s="28" t="s">
        <v>180</v>
      </c>
      <c r="B131" s="29" t="s">
        <v>181</v>
      </c>
      <c r="C131" s="43"/>
      <c r="D131" s="211"/>
      <c r="E131" s="211"/>
      <c r="F131" s="211"/>
      <c r="G131" s="12" t="s">
        <v>14</v>
      </c>
    </row>
    <row r="132" spans="1:7">
      <c r="A132" s="13" t="s">
        <v>182</v>
      </c>
      <c r="B132" s="24" t="s">
        <v>183</v>
      </c>
      <c r="C132" s="254">
        <v>7442</v>
      </c>
      <c r="D132" s="253"/>
      <c r="E132" s="253"/>
      <c r="F132" s="253" t="s">
        <v>14</v>
      </c>
      <c r="G132" s="227"/>
    </row>
    <row r="133" spans="1:7">
      <c r="A133" s="17"/>
      <c r="B133" s="26" t="s">
        <v>184</v>
      </c>
      <c r="C133" s="254"/>
      <c r="D133" s="253"/>
      <c r="E133" s="253"/>
      <c r="F133" s="253"/>
      <c r="G133" s="228"/>
    </row>
    <row r="134" spans="1:7">
      <c r="A134" s="17"/>
      <c r="B134" s="26" t="s">
        <v>19</v>
      </c>
      <c r="C134" s="254"/>
      <c r="D134" s="253"/>
      <c r="E134" s="253"/>
      <c r="F134" s="253"/>
      <c r="G134" s="229"/>
    </row>
    <row r="135" spans="1:7" ht="102">
      <c r="A135" s="28" t="s">
        <v>185</v>
      </c>
      <c r="B135" s="29" t="s">
        <v>186</v>
      </c>
      <c r="C135" s="43"/>
      <c r="D135" s="211"/>
      <c r="E135" s="211"/>
      <c r="F135" s="211" t="s">
        <v>14</v>
      </c>
      <c r="G135" s="12"/>
    </row>
    <row r="136" spans="1:7" ht="102">
      <c r="A136" s="28" t="s">
        <v>187</v>
      </c>
      <c r="B136" s="31" t="s">
        <v>188</v>
      </c>
      <c r="C136" s="43"/>
      <c r="D136" s="211"/>
      <c r="E136" s="211"/>
      <c r="F136" s="211" t="s">
        <v>14</v>
      </c>
      <c r="G136" s="162"/>
    </row>
    <row r="137" spans="1:7">
      <c r="A137" s="44" t="s">
        <v>189</v>
      </c>
      <c r="B137" s="24" t="s">
        <v>190</v>
      </c>
      <c r="C137" s="254">
        <v>7451</v>
      </c>
      <c r="D137" s="253">
        <f>D140+D141+D142</f>
        <v>0</v>
      </c>
      <c r="E137" s="253">
        <f>E140+E141+E142</f>
        <v>0</v>
      </c>
      <c r="F137" s="253">
        <f>F142</f>
        <v>0</v>
      </c>
      <c r="G137" s="230">
        <f>G140+G141+G142</f>
        <v>0</v>
      </c>
    </row>
    <row r="138" spans="1:7">
      <c r="A138" s="33"/>
      <c r="B138" s="26" t="s">
        <v>191</v>
      </c>
      <c r="C138" s="254"/>
      <c r="D138" s="253"/>
      <c r="E138" s="253"/>
      <c r="F138" s="253"/>
      <c r="G138" s="231"/>
    </row>
    <row r="139" spans="1:7">
      <c r="A139" s="35"/>
      <c r="B139" s="26" t="s">
        <v>19</v>
      </c>
      <c r="C139" s="254"/>
      <c r="D139" s="253"/>
      <c r="E139" s="253"/>
      <c r="F139" s="253"/>
      <c r="G139" s="232"/>
    </row>
    <row r="140" spans="1:7" ht="25.5">
      <c r="A140" s="28" t="s">
        <v>192</v>
      </c>
      <c r="B140" s="31" t="s">
        <v>193</v>
      </c>
      <c r="C140" s="43"/>
      <c r="D140" s="211"/>
      <c r="E140" s="211"/>
      <c r="F140" s="211" t="s">
        <v>14</v>
      </c>
      <c r="G140" s="12"/>
    </row>
    <row r="141" spans="1:7" ht="25.5">
      <c r="A141" s="28" t="s">
        <v>194</v>
      </c>
      <c r="B141" s="31" t="s">
        <v>195</v>
      </c>
      <c r="C141" s="43"/>
      <c r="D141" s="211"/>
      <c r="E141" s="211"/>
      <c r="F141" s="211" t="s">
        <v>14</v>
      </c>
      <c r="G141" s="12"/>
    </row>
    <row r="142" spans="1:7" ht="25.5">
      <c r="A142" s="28" t="s">
        <v>196</v>
      </c>
      <c r="B142" s="29" t="s">
        <v>197</v>
      </c>
      <c r="C142" s="43"/>
      <c r="D142" s="211"/>
      <c r="E142" s="211">
        <f>[1]Sheet5!H43</f>
        <v>0</v>
      </c>
      <c r="F142" s="211">
        <f>E142</f>
        <v>0</v>
      </c>
      <c r="G142" s="12"/>
    </row>
    <row r="143" spans="1:7">
      <c r="A143" s="51"/>
      <c r="B143" s="52"/>
      <c r="C143" s="53"/>
      <c r="D143" s="53"/>
      <c r="E143" s="182"/>
      <c r="F143" s="32"/>
      <c r="G143" s="32"/>
    </row>
    <row r="144" spans="1:7">
      <c r="A144" s="51"/>
      <c r="B144" s="52"/>
      <c r="C144" s="53"/>
      <c r="D144" s="53"/>
      <c r="E144" s="182"/>
      <c r="F144" s="32"/>
      <c r="G144" s="32"/>
    </row>
    <row r="145" spans="1:7">
      <c r="A145" s="51"/>
      <c r="B145" s="52"/>
      <c r="C145" s="53"/>
      <c r="D145" s="53"/>
      <c r="E145" s="182"/>
      <c r="F145" s="32"/>
      <c r="G145" s="32"/>
    </row>
  </sheetData>
  <mergeCells count="108">
    <mergeCell ref="G137:G139"/>
    <mergeCell ref="C45:C46"/>
    <mergeCell ref="D45:D46"/>
    <mergeCell ref="E45:E46"/>
    <mergeCell ref="F45:F46"/>
    <mergeCell ref="C29:C30"/>
    <mergeCell ref="D29:D30"/>
    <mergeCell ref="F29:F30"/>
    <mergeCell ref="E29:E30"/>
    <mergeCell ref="C127:C129"/>
    <mergeCell ref="D127:D129"/>
    <mergeCell ref="E127:E129"/>
    <mergeCell ref="F127:F129"/>
    <mergeCell ref="C132:C134"/>
    <mergeCell ref="D132:D134"/>
    <mergeCell ref="E132:E134"/>
    <mergeCell ref="F132:F134"/>
    <mergeCell ref="C137:C139"/>
    <mergeCell ref="D137:D139"/>
    <mergeCell ref="E137:E139"/>
    <mergeCell ref="F137:F139"/>
    <mergeCell ref="C111:C113"/>
    <mergeCell ref="D111:D113"/>
    <mergeCell ref="E111:E113"/>
    <mergeCell ref="F111:F113"/>
    <mergeCell ref="C117:C119"/>
    <mergeCell ref="D117:D119"/>
    <mergeCell ref="E117:E119"/>
    <mergeCell ref="F117:F119"/>
    <mergeCell ref="C122:C124"/>
    <mergeCell ref="D122:D124"/>
    <mergeCell ref="E122:E124"/>
    <mergeCell ref="F122:F124"/>
    <mergeCell ref="C76:C78"/>
    <mergeCell ref="D76:D78"/>
    <mergeCell ref="E76:E78"/>
    <mergeCell ref="F76:F78"/>
    <mergeCell ref="C95:C97"/>
    <mergeCell ref="D95:D97"/>
    <mergeCell ref="E95:E97"/>
    <mergeCell ref="F95:F97"/>
    <mergeCell ref="C104:C106"/>
    <mergeCell ref="D104:D106"/>
    <mergeCell ref="E104:E106"/>
    <mergeCell ref="F104:F106"/>
    <mergeCell ref="D61:D63"/>
    <mergeCell ref="E61:E63"/>
    <mergeCell ref="F61:F63"/>
    <mergeCell ref="C61:C63"/>
    <mergeCell ref="D47:D49"/>
    <mergeCell ref="E47:E49"/>
    <mergeCell ref="F47:F49"/>
    <mergeCell ref="D52:D54"/>
    <mergeCell ref="E52:E54"/>
    <mergeCell ref="F52:F54"/>
    <mergeCell ref="D26:D28"/>
    <mergeCell ref="E26:E28"/>
    <mergeCell ref="F26:F28"/>
    <mergeCell ref="C26:C28"/>
    <mergeCell ref="C24:C25"/>
    <mergeCell ref="D24:D25"/>
    <mergeCell ref="E24:E25"/>
    <mergeCell ref="F24:F25"/>
    <mergeCell ref="C52:C54"/>
    <mergeCell ref="C47:C49"/>
    <mergeCell ref="D16:D17"/>
    <mergeCell ref="E16:E17"/>
    <mergeCell ref="F16:F17"/>
    <mergeCell ref="C13:C15"/>
    <mergeCell ref="C16:C17"/>
    <mergeCell ref="D13:D15"/>
    <mergeCell ref="E13:E15"/>
    <mergeCell ref="F13:F15"/>
    <mergeCell ref="C21:C22"/>
    <mergeCell ref="D21:D22"/>
    <mergeCell ref="E21:E22"/>
    <mergeCell ref="F21:F22"/>
    <mergeCell ref="D11:D12"/>
    <mergeCell ref="E11:E12"/>
    <mergeCell ref="F11:F12"/>
    <mergeCell ref="A5:G5"/>
    <mergeCell ref="A8:A9"/>
    <mergeCell ref="B8:B9"/>
    <mergeCell ref="C8:C9"/>
    <mergeCell ref="D8:D9"/>
    <mergeCell ref="E8:E9"/>
    <mergeCell ref="F8:G8"/>
    <mergeCell ref="E1:G4"/>
    <mergeCell ref="G13:G15"/>
    <mergeCell ref="G11:G12"/>
    <mergeCell ref="G16:G17"/>
    <mergeCell ref="G21:G22"/>
    <mergeCell ref="G24:G25"/>
    <mergeCell ref="G111:G113"/>
    <mergeCell ref="G104:G106"/>
    <mergeCell ref="G101:G102"/>
    <mergeCell ref="G95:G97"/>
    <mergeCell ref="G85:G86"/>
    <mergeCell ref="G61:G63"/>
    <mergeCell ref="G117:G119"/>
    <mergeCell ref="G122:G124"/>
    <mergeCell ref="G127:G129"/>
    <mergeCell ref="G132:G134"/>
    <mergeCell ref="G26:G28"/>
    <mergeCell ref="G29:G30"/>
    <mergeCell ref="G45:G46"/>
    <mergeCell ref="G47:G49"/>
    <mergeCell ref="G52:G54"/>
  </mergeCells>
  <pageMargins left="0.43307086614173229" right="0.31496062992125984" top="0.23622047244094491" bottom="0.35433070866141736" header="0.31496062992125984" footer="0.31496062992125984"/>
  <pageSetup paperSize="9" scale="74" orientation="portrait" r:id="rId1"/>
  <rowBreaks count="4" manualBreakCount="4">
    <brk id="38" max="16383" man="1"/>
    <brk id="68" max="16383" man="1"/>
    <brk id="100" max="16383" man="1"/>
    <brk id="130" max="16383" man="1"/>
  </rowBreaks>
  <ignoredErrors>
    <ignoredError sqref="F1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315"/>
  <sheetViews>
    <sheetView zoomScaleSheetLayoutView="100" workbookViewId="0">
      <selection activeCell="P12" sqref="P12"/>
    </sheetView>
  </sheetViews>
  <sheetFormatPr defaultRowHeight="15"/>
  <cols>
    <col min="1" max="1" width="5.85546875" style="55" customWidth="1"/>
    <col min="2" max="2" width="4.42578125" style="60" customWidth="1"/>
    <col min="3" max="3" width="5.28515625" style="138" customWidth="1"/>
    <col min="4" max="4" width="4.7109375" style="139" customWidth="1"/>
    <col min="5" max="5" width="3.7109375" style="140" customWidth="1"/>
    <col min="6" max="6" width="41.140625" style="134" customWidth="1"/>
    <col min="7" max="7" width="2.28515625" style="64" hidden="1" customWidth="1"/>
    <col min="8" max="8" width="13" style="168" customWidth="1"/>
    <col min="9" max="10" width="13" style="167" customWidth="1"/>
    <col min="11" max="11" width="10.7109375" style="167" customWidth="1"/>
    <col min="12" max="12" width="12.85546875" style="55" bestFit="1" customWidth="1"/>
    <col min="13" max="13" width="10.85546875" style="55" bestFit="1" customWidth="1"/>
    <col min="14" max="256" width="9.140625" style="55"/>
    <col min="257" max="257" width="4.42578125" style="55" customWidth="1"/>
    <col min="258" max="258" width="5.28515625" style="55" customWidth="1"/>
    <col min="259" max="259" width="4.7109375" style="55" customWidth="1"/>
    <col min="260" max="260" width="4.28515625" style="55" customWidth="1"/>
    <col min="261" max="261" width="47.7109375" style="55" customWidth="1"/>
    <col min="262" max="262" width="0" style="55" hidden="1" customWidth="1"/>
    <col min="263" max="263" width="10.7109375" style="55" customWidth="1"/>
    <col min="264" max="264" width="10.5703125" style="55" customWidth="1"/>
    <col min="265" max="265" width="10.7109375" style="55" customWidth="1"/>
    <col min="266" max="266" width="9.28515625" style="55" customWidth="1"/>
    <col min="267" max="512" width="9.140625" style="55"/>
    <col min="513" max="513" width="4.42578125" style="55" customWidth="1"/>
    <col min="514" max="514" width="5.28515625" style="55" customWidth="1"/>
    <col min="515" max="515" width="4.7109375" style="55" customWidth="1"/>
    <col min="516" max="516" width="4.28515625" style="55" customWidth="1"/>
    <col min="517" max="517" width="47.7109375" style="55" customWidth="1"/>
    <col min="518" max="518" width="0" style="55" hidden="1" customWidth="1"/>
    <col min="519" max="519" width="10.7109375" style="55" customWidth="1"/>
    <col min="520" max="520" width="10.5703125" style="55" customWidth="1"/>
    <col min="521" max="521" width="10.7109375" style="55" customWidth="1"/>
    <col min="522" max="522" width="9.28515625" style="55" customWidth="1"/>
    <col min="523" max="768" width="9.140625" style="55"/>
    <col min="769" max="769" width="4.42578125" style="55" customWidth="1"/>
    <col min="770" max="770" width="5.28515625" style="55" customWidth="1"/>
    <col min="771" max="771" width="4.7109375" style="55" customWidth="1"/>
    <col min="772" max="772" width="4.28515625" style="55" customWidth="1"/>
    <col min="773" max="773" width="47.7109375" style="55" customWidth="1"/>
    <col min="774" max="774" width="0" style="55" hidden="1" customWidth="1"/>
    <col min="775" max="775" width="10.7109375" style="55" customWidth="1"/>
    <col min="776" max="776" width="10.5703125" style="55" customWidth="1"/>
    <col min="777" max="777" width="10.7109375" style="55" customWidth="1"/>
    <col min="778" max="778" width="9.28515625" style="55" customWidth="1"/>
    <col min="779" max="1024" width="9.140625" style="55"/>
    <col min="1025" max="1025" width="4.42578125" style="55" customWidth="1"/>
    <col min="1026" max="1026" width="5.28515625" style="55" customWidth="1"/>
    <col min="1027" max="1027" width="4.7109375" style="55" customWidth="1"/>
    <col min="1028" max="1028" width="4.28515625" style="55" customWidth="1"/>
    <col min="1029" max="1029" width="47.7109375" style="55" customWidth="1"/>
    <col min="1030" max="1030" width="0" style="55" hidden="1" customWidth="1"/>
    <col min="1031" max="1031" width="10.7109375" style="55" customWidth="1"/>
    <col min="1032" max="1032" width="10.5703125" style="55" customWidth="1"/>
    <col min="1033" max="1033" width="10.7109375" style="55" customWidth="1"/>
    <col min="1034" max="1034" width="9.28515625" style="55" customWidth="1"/>
    <col min="1035" max="1280" width="9.140625" style="55"/>
    <col min="1281" max="1281" width="4.42578125" style="55" customWidth="1"/>
    <col min="1282" max="1282" width="5.28515625" style="55" customWidth="1"/>
    <col min="1283" max="1283" width="4.7109375" style="55" customWidth="1"/>
    <col min="1284" max="1284" width="4.28515625" style="55" customWidth="1"/>
    <col min="1285" max="1285" width="47.7109375" style="55" customWidth="1"/>
    <col min="1286" max="1286" width="0" style="55" hidden="1" customWidth="1"/>
    <col min="1287" max="1287" width="10.7109375" style="55" customWidth="1"/>
    <col min="1288" max="1288" width="10.5703125" style="55" customWidth="1"/>
    <col min="1289" max="1289" width="10.7109375" style="55" customWidth="1"/>
    <col min="1290" max="1290" width="9.28515625" style="55" customWidth="1"/>
    <col min="1291" max="1536" width="9.140625" style="55"/>
    <col min="1537" max="1537" width="4.42578125" style="55" customWidth="1"/>
    <col min="1538" max="1538" width="5.28515625" style="55" customWidth="1"/>
    <col min="1539" max="1539" width="4.7109375" style="55" customWidth="1"/>
    <col min="1540" max="1540" width="4.28515625" style="55" customWidth="1"/>
    <col min="1541" max="1541" width="47.7109375" style="55" customWidth="1"/>
    <col min="1542" max="1542" width="0" style="55" hidden="1" customWidth="1"/>
    <col min="1543" max="1543" width="10.7109375" style="55" customWidth="1"/>
    <col min="1544" max="1544" width="10.5703125" style="55" customWidth="1"/>
    <col min="1545" max="1545" width="10.7109375" style="55" customWidth="1"/>
    <col min="1546" max="1546" width="9.28515625" style="55" customWidth="1"/>
    <col min="1547" max="1792" width="9.140625" style="55"/>
    <col min="1793" max="1793" width="4.42578125" style="55" customWidth="1"/>
    <col min="1794" max="1794" width="5.28515625" style="55" customWidth="1"/>
    <col min="1795" max="1795" width="4.7109375" style="55" customWidth="1"/>
    <col min="1796" max="1796" width="4.28515625" style="55" customWidth="1"/>
    <col min="1797" max="1797" width="47.7109375" style="55" customWidth="1"/>
    <col min="1798" max="1798" width="0" style="55" hidden="1" customWidth="1"/>
    <col min="1799" max="1799" width="10.7109375" style="55" customWidth="1"/>
    <col min="1800" max="1800" width="10.5703125" style="55" customWidth="1"/>
    <col min="1801" max="1801" width="10.7109375" style="55" customWidth="1"/>
    <col min="1802" max="1802" width="9.28515625" style="55" customWidth="1"/>
    <col min="1803" max="2048" width="9.140625" style="55"/>
    <col min="2049" max="2049" width="4.42578125" style="55" customWidth="1"/>
    <col min="2050" max="2050" width="5.28515625" style="55" customWidth="1"/>
    <col min="2051" max="2051" width="4.7109375" style="55" customWidth="1"/>
    <col min="2052" max="2052" width="4.28515625" style="55" customWidth="1"/>
    <col min="2053" max="2053" width="47.7109375" style="55" customWidth="1"/>
    <col min="2054" max="2054" width="0" style="55" hidden="1" customWidth="1"/>
    <col min="2055" max="2055" width="10.7109375" style="55" customWidth="1"/>
    <col min="2056" max="2056" width="10.5703125" style="55" customWidth="1"/>
    <col min="2057" max="2057" width="10.7109375" style="55" customWidth="1"/>
    <col min="2058" max="2058" width="9.28515625" style="55" customWidth="1"/>
    <col min="2059" max="2304" width="9.140625" style="55"/>
    <col min="2305" max="2305" width="4.42578125" style="55" customWidth="1"/>
    <col min="2306" max="2306" width="5.28515625" style="55" customWidth="1"/>
    <col min="2307" max="2307" width="4.7109375" style="55" customWidth="1"/>
    <col min="2308" max="2308" width="4.28515625" style="55" customWidth="1"/>
    <col min="2309" max="2309" width="47.7109375" style="55" customWidth="1"/>
    <col min="2310" max="2310" width="0" style="55" hidden="1" customWidth="1"/>
    <col min="2311" max="2311" width="10.7109375" style="55" customWidth="1"/>
    <col min="2312" max="2312" width="10.5703125" style="55" customWidth="1"/>
    <col min="2313" max="2313" width="10.7109375" style="55" customWidth="1"/>
    <col min="2314" max="2314" width="9.28515625" style="55" customWidth="1"/>
    <col min="2315" max="2560" width="9.140625" style="55"/>
    <col min="2561" max="2561" width="4.42578125" style="55" customWidth="1"/>
    <col min="2562" max="2562" width="5.28515625" style="55" customWidth="1"/>
    <col min="2563" max="2563" width="4.7109375" style="55" customWidth="1"/>
    <col min="2564" max="2564" width="4.28515625" style="55" customWidth="1"/>
    <col min="2565" max="2565" width="47.7109375" style="55" customWidth="1"/>
    <col min="2566" max="2566" width="0" style="55" hidden="1" customWidth="1"/>
    <col min="2567" max="2567" width="10.7109375" style="55" customWidth="1"/>
    <col min="2568" max="2568" width="10.5703125" style="55" customWidth="1"/>
    <col min="2569" max="2569" width="10.7109375" style="55" customWidth="1"/>
    <col min="2570" max="2570" width="9.28515625" style="55" customWidth="1"/>
    <col min="2571" max="2816" width="9.140625" style="55"/>
    <col min="2817" max="2817" width="4.42578125" style="55" customWidth="1"/>
    <col min="2818" max="2818" width="5.28515625" style="55" customWidth="1"/>
    <col min="2819" max="2819" width="4.7109375" style="55" customWidth="1"/>
    <col min="2820" max="2820" width="4.28515625" style="55" customWidth="1"/>
    <col min="2821" max="2821" width="47.7109375" style="55" customWidth="1"/>
    <col min="2822" max="2822" width="0" style="55" hidden="1" customWidth="1"/>
    <col min="2823" max="2823" width="10.7109375" style="55" customWidth="1"/>
    <col min="2824" max="2824" width="10.5703125" style="55" customWidth="1"/>
    <col min="2825" max="2825" width="10.7109375" style="55" customWidth="1"/>
    <col min="2826" max="2826" width="9.28515625" style="55" customWidth="1"/>
    <col min="2827" max="3072" width="9.140625" style="55"/>
    <col min="3073" max="3073" width="4.42578125" style="55" customWidth="1"/>
    <col min="3074" max="3074" width="5.28515625" style="55" customWidth="1"/>
    <col min="3075" max="3075" width="4.7109375" style="55" customWidth="1"/>
    <col min="3076" max="3076" width="4.28515625" style="55" customWidth="1"/>
    <col min="3077" max="3077" width="47.7109375" style="55" customWidth="1"/>
    <col min="3078" max="3078" width="0" style="55" hidden="1" customWidth="1"/>
    <col min="3079" max="3079" width="10.7109375" style="55" customWidth="1"/>
    <col min="3080" max="3080" width="10.5703125" style="55" customWidth="1"/>
    <col min="3081" max="3081" width="10.7109375" style="55" customWidth="1"/>
    <col min="3082" max="3082" width="9.28515625" style="55" customWidth="1"/>
    <col min="3083" max="3328" width="9.140625" style="55"/>
    <col min="3329" max="3329" width="4.42578125" style="55" customWidth="1"/>
    <col min="3330" max="3330" width="5.28515625" style="55" customWidth="1"/>
    <col min="3331" max="3331" width="4.7109375" style="55" customWidth="1"/>
    <col min="3332" max="3332" width="4.28515625" style="55" customWidth="1"/>
    <col min="3333" max="3333" width="47.7109375" style="55" customWidth="1"/>
    <col min="3334" max="3334" width="0" style="55" hidden="1" customWidth="1"/>
    <col min="3335" max="3335" width="10.7109375" style="55" customWidth="1"/>
    <col min="3336" max="3336" width="10.5703125" style="55" customWidth="1"/>
    <col min="3337" max="3337" width="10.7109375" style="55" customWidth="1"/>
    <col min="3338" max="3338" width="9.28515625" style="55" customWidth="1"/>
    <col min="3339" max="3584" width="9.140625" style="55"/>
    <col min="3585" max="3585" width="4.42578125" style="55" customWidth="1"/>
    <col min="3586" max="3586" width="5.28515625" style="55" customWidth="1"/>
    <col min="3587" max="3587" width="4.7109375" style="55" customWidth="1"/>
    <col min="3588" max="3588" width="4.28515625" style="55" customWidth="1"/>
    <col min="3589" max="3589" width="47.7109375" style="55" customWidth="1"/>
    <col min="3590" max="3590" width="0" style="55" hidden="1" customWidth="1"/>
    <col min="3591" max="3591" width="10.7109375" style="55" customWidth="1"/>
    <col min="3592" max="3592" width="10.5703125" style="55" customWidth="1"/>
    <col min="3593" max="3593" width="10.7109375" style="55" customWidth="1"/>
    <col min="3594" max="3594" width="9.28515625" style="55" customWidth="1"/>
    <col min="3595" max="3840" width="9.140625" style="55"/>
    <col min="3841" max="3841" width="4.42578125" style="55" customWidth="1"/>
    <col min="3842" max="3842" width="5.28515625" style="55" customWidth="1"/>
    <col min="3843" max="3843" width="4.7109375" style="55" customWidth="1"/>
    <col min="3844" max="3844" width="4.28515625" style="55" customWidth="1"/>
    <col min="3845" max="3845" width="47.7109375" style="55" customWidth="1"/>
    <col min="3846" max="3846" width="0" style="55" hidden="1" customWidth="1"/>
    <col min="3847" max="3847" width="10.7109375" style="55" customWidth="1"/>
    <col min="3848" max="3848" width="10.5703125" style="55" customWidth="1"/>
    <col min="3849" max="3849" width="10.7109375" style="55" customWidth="1"/>
    <col min="3850" max="3850" width="9.28515625" style="55" customWidth="1"/>
    <col min="3851" max="4096" width="9.140625" style="55"/>
    <col min="4097" max="4097" width="4.42578125" style="55" customWidth="1"/>
    <col min="4098" max="4098" width="5.28515625" style="55" customWidth="1"/>
    <col min="4099" max="4099" width="4.7109375" style="55" customWidth="1"/>
    <col min="4100" max="4100" width="4.28515625" style="55" customWidth="1"/>
    <col min="4101" max="4101" width="47.7109375" style="55" customWidth="1"/>
    <col min="4102" max="4102" width="0" style="55" hidden="1" customWidth="1"/>
    <col min="4103" max="4103" width="10.7109375" style="55" customWidth="1"/>
    <col min="4104" max="4104" width="10.5703125" style="55" customWidth="1"/>
    <col min="4105" max="4105" width="10.7109375" style="55" customWidth="1"/>
    <col min="4106" max="4106" width="9.28515625" style="55" customWidth="1"/>
    <col min="4107" max="4352" width="9.140625" style="55"/>
    <col min="4353" max="4353" width="4.42578125" style="55" customWidth="1"/>
    <col min="4354" max="4354" width="5.28515625" style="55" customWidth="1"/>
    <col min="4355" max="4355" width="4.7109375" style="55" customWidth="1"/>
    <col min="4356" max="4356" width="4.28515625" style="55" customWidth="1"/>
    <col min="4357" max="4357" width="47.7109375" style="55" customWidth="1"/>
    <col min="4358" max="4358" width="0" style="55" hidden="1" customWidth="1"/>
    <col min="4359" max="4359" width="10.7109375" style="55" customWidth="1"/>
    <col min="4360" max="4360" width="10.5703125" style="55" customWidth="1"/>
    <col min="4361" max="4361" width="10.7109375" style="55" customWidth="1"/>
    <col min="4362" max="4362" width="9.28515625" style="55" customWidth="1"/>
    <col min="4363" max="4608" width="9.140625" style="55"/>
    <col min="4609" max="4609" width="4.42578125" style="55" customWidth="1"/>
    <col min="4610" max="4610" width="5.28515625" style="55" customWidth="1"/>
    <col min="4611" max="4611" width="4.7109375" style="55" customWidth="1"/>
    <col min="4612" max="4612" width="4.28515625" style="55" customWidth="1"/>
    <col min="4613" max="4613" width="47.7109375" style="55" customWidth="1"/>
    <col min="4614" max="4614" width="0" style="55" hidden="1" customWidth="1"/>
    <col min="4615" max="4615" width="10.7109375" style="55" customWidth="1"/>
    <col min="4616" max="4616" width="10.5703125" style="55" customWidth="1"/>
    <col min="4617" max="4617" width="10.7109375" style="55" customWidth="1"/>
    <col min="4618" max="4618" width="9.28515625" style="55" customWidth="1"/>
    <col min="4619" max="4864" width="9.140625" style="55"/>
    <col min="4865" max="4865" width="4.42578125" style="55" customWidth="1"/>
    <col min="4866" max="4866" width="5.28515625" style="55" customWidth="1"/>
    <col min="4867" max="4867" width="4.7109375" style="55" customWidth="1"/>
    <col min="4868" max="4868" width="4.28515625" style="55" customWidth="1"/>
    <col min="4869" max="4869" width="47.7109375" style="55" customWidth="1"/>
    <col min="4870" max="4870" width="0" style="55" hidden="1" customWidth="1"/>
    <col min="4871" max="4871" width="10.7109375" style="55" customWidth="1"/>
    <col min="4872" max="4872" width="10.5703125" style="55" customWidth="1"/>
    <col min="4873" max="4873" width="10.7109375" style="55" customWidth="1"/>
    <col min="4874" max="4874" width="9.28515625" style="55" customWidth="1"/>
    <col min="4875" max="5120" width="9.140625" style="55"/>
    <col min="5121" max="5121" width="4.42578125" style="55" customWidth="1"/>
    <col min="5122" max="5122" width="5.28515625" style="55" customWidth="1"/>
    <col min="5123" max="5123" width="4.7109375" style="55" customWidth="1"/>
    <col min="5124" max="5124" width="4.28515625" style="55" customWidth="1"/>
    <col min="5125" max="5125" width="47.7109375" style="55" customWidth="1"/>
    <col min="5126" max="5126" width="0" style="55" hidden="1" customWidth="1"/>
    <col min="5127" max="5127" width="10.7109375" style="55" customWidth="1"/>
    <col min="5128" max="5128" width="10.5703125" style="55" customWidth="1"/>
    <col min="5129" max="5129" width="10.7109375" style="55" customWidth="1"/>
    <col min="5130" max="5130" width="9.28515625" style="55" customWidth="1"/>
    <col min="5131" max="5376" width="9.140625" style="55"/>
    <col min="5377" max="5377" width="4.42578125" style="55" customWidth="1"/>
    <col min="5378" max="5378" width="5.28515625" style="55" customWidth="1"/>
    <col min="5379" max="5379" width="4.7109375" style="55" customWidth="1"/>
    <col min="5380" max="5380" width="4.28515625" style="55" customWidth="1"/>
    <col min="5381" max="5381" width="47.7109375" style="55" customWidth="1"/>
    <col min="5382" max="5382" width="0" style="55" hidden="1" customWidth="1"/>
    <col min="5383" max="5383" width="10.7109375" style="55" customWidth="1"/>
    <col min="5384" max="5384" width="10.5703125" style="55" customWidth="1"/>
    <col min="5385" max="5385" width="10.7109375" style="55" customWidth="1"/>
    <col min="5386" max="5386" width="9.28515625" style="55" customWidth="1"/>
    <col min="5387" max="5632" width="9.140625" style="55"/>
    <col min="5633" max="5633" width="4.42578125" style="55" customWidth="1"/>
    <col min="5634" max="5634" width="5.28515625" style="55" customWidth="1"/>
    <col min="5635" max="5635" width="4.7109375" style="55" customWidth="1"/>
    <col min="5636" max="5636" width="4.28515625" style="55" customWidth="1"/>
    <col min="5637" max="5637" width="47.7109375" style="55" customWidth="1"/>
    <col min="5638" max="5638" width="0" style="55" hidden="1" customWidth="1"/>
    <col min="5639" max="5639" width="10.7109375" style="55" customWidth="1"/>
    <col min="5640" max="5640" width="10.5703125" style="55" customWidth="1"/>
    <col min="5641" max="5641" width="10.7109375" style="55" customWidth="1"/>
    <col min="5642" max="5642" width="9.28515625" style="55" customWidth="1"/>
    <col min="5643" max="5888" width="9.140625" style="55"/>
    <col min="5889" max="5889" width="4.42578125" style="55" customWidth="1"/>
    <col min="5890" max="5890" width="5.28515625" style="55" customWidth="1"/>
    <col min="5891" max="5891" width="4.7109375" style="55" customWidth="1"/>
    <col min="5892" max="5892" width="4.28515625" style="55" customWidth="1"/>
    <col min="5893" max="5893" width="47.7109375" style="55" customWidth="1"/>
    <col min="5894" max="5894" width="0" style="55" hidden="1" customWidth="1"/>
    <col min="5895" max="5895" width="10.7109375" style="55" customWidth="1"/>
    <col min="5896" max="5896" width="10.5703125" style="55" customWidth="1"/>
    <col min="5897" max="5897" width="10.7109375" style="55" customWidth="1"/>
    <col min="5898" max="5898" width="9.28515625" style="55" customWidth="1"/>
    <col min="5899" max="6144" width="9.140625" style="55"/>
    <col min="6145" max="6145" width="4.42578125" style="55" customWidth="1"/>
    <col min="6146" max="6146" width="5.28515625" style="55" customWidth="1"/>
    <col min="6147" max="6147" width="4.7109375" style="55" customWidth="1"/>
    <col min="6148" max="6148" width="4.28515625" style="55" customWidth="1"/>
    <col min="6149" max="6149" width="47.7109375" style="55" customWidth="1"/>
    <col min="6150" max="6150" width="0" style="55" hidden="1" customWidth="1"/>
    <col min="6151" max="6151" width="10.7109375" style="55" customWidth="1"/>
    <col min="6152" max="6152" width="10.5703125" style="55" customWidth="1"/>
    <col min="6153" max="6153" width="10.7109375" style="55" customWidth="1"/>
    <col min="6154" max="6154" width="9.28515625" style="55" customWidth="1"/>
    <col min="6155" max="6400" width="9.140625" style="55"/>
    <col min="6401" max="6401" width="4.42578125" style="55" customWidth="1"/>
    <col min="6402" max="6402" width="5.28515625" style="55" customWidth="1"/>
    <col min="6403" max="6403" width="4.7109375" style="55" customWidth="1"/>
    <col min="6404" max="6404" width="4.28515625" style="55" customWidth="1"/>
    <col min="6405" max="6405" width="47.7109375" style="55" customWidth="1"/>
    <col min="6406" max="6406" width="0" style="55" hidden="1" customWidth="1"/>
    <col min="6407" max="6407" width="10.7109375" style="55" customWidth="1"/>
    <col min="6408" max="6408" width="10.5703125" style="55" customWidth="1"/>
    <col min="6409" max="6409" width="10.7109375" style="55" customWidth="1"/>
    <col min="6410" max="6410" width="9.28515625" style="55" customWidth="1"/>
    <col min="6411" max="6656" width="9.140625" style="55"/>
    <col min="6657" max="6657" width="4.42578125" style="55" customWidth="1"/>
    <col min="6658" max="6658" width="5.28515625" style="55" customWidth="1"/>
    <col min="6659" max="6659" width="4.7109375" style="55" customWidth="1"/>
    <col min="6660" max="6660" width="4.28515625" style="55" customWidth="1"/>
    <col min="6661" max="6661" width="47.7109375" style="55" customWidth="1"/>
    <col min="6662" max="6662" width="0" style="55" hidden="1" customWidth="1"/>
    <col min="6663" max="6663" width="10.7109375" style="55" customWidth="1"/>
    <col min="6664" max="6664" width="10.5703125" style="55" customWidth="1"/>
    <col min="6665" max="6665" width="10.7109375" style="55" customWidth="1"/>
    <col min="6666" max="6666" width="9.28515625" style="55" customWidth="1"/>
    <col min="6667" max="6912" width="9.140625" style="55"/>
    <col min="6913" max="6913" width="4.42578125" style="55" customWidth="1"/>
    <col min="6914" max="6914" width="5.28515625" style="55" customWidth="1"/>
    <col min="6915" max="6915" width="4.7109375" style="55" customWidth="1"/>
    <col min="6916" max="6916" width="4.28515625" style="55" customWidth="1"/>
    <col min="6917" max="6917" width="47.7109375" style="55" customWidth="1"/>
    <col min="6918" max="6918" width="0" style="55" hidden="1" customWidth="1"/>
    <col min="6919" max="6919" width="10.7109375" style="55" customWidth="1"/>
    <col min="6920" max="6920" width="10.5703125" style="55" customWidth="1"/>
    <col min="6921" max="6921" width="10.7109375" style="55" customWidth="1"/>
    <col min="6922" max="6922" width="9.28515625" style="55" customWidth="1"/>
    <col min="6923" max="7168" width="9.140625" style="55"/>
    <col min="7169" max="7169" width="4.42578125" style="55" customWidth="1"/>
    <col min="7170" max="7170" width="5.28515625" style="55" customWidth="1"/>
    <col min="7171" max="7171" width="4.7109375" style="55" customWidth="1"/>
    <col min="7172" max="7172" width="4.28515625" style="55" customWidth="1"/>
    <col min="7173" max="7173" width="47.7109375" style="55" customWidth="1"/>
    <col min="7174" max="7174" width="0" style="55" hidden="1" customWidth="1"/>
    <col min="7175" max="7175" width="10.7109375" style="55" customWidth="1"/>
    <col min="7176" max="7176" width="10.5703125" style="55" customWidth="1"/>
    <col min="7177" max="7177" width="10.7109375" style="55" customWidth="1"/>
    <col min="7178" max="7178" width="9.28515625" style="55" customWidth="1"/>
    <col min="7179" max="7424" width="9.140625" style="55"/>
    <col min="7425" max="7425" width="4.42578125" style="55" customWidth="1"/>
    <col min="7426" max="7426" width="5.28515625" style="55" customWidth="1"/>
    <col min="7427" max="7427" width="4.7109375" style="55" customWidth="1"/>
    <col min="7428" max="7428" width="4.28515625" style="55" customWidth="1"/>
    <col min="7429" max="7429" width="47.7109375" style="55" customWidth="1"/>
    <col min="7430" max="7430" width="0" style="55" hidden="1" customWidth="1"/>
    <col min="7431" max="7431" width="10.7109375" style="55" customWidth="1"/>
    <col min="7432" max="7432" width="10.5703125" style="55" customWidth="1"/>
    <col min="7433" max="7433" width="10.7109375" style="55" customWidth="1"/>
    <col min="7434" max="7434" width="9.28515625" style="55" customWidth="1"/>
    <col min="7435" max="7680" width="9.140625" style="55"/>
    <col min="7681" max="7681" width="4.42578125" style="55" customWidth="1"/>
    <col min="7682" max="7682" width="5.28515625" style="55" customWidth="1"/>
    <col min="7683" max="7683" width="4.7109375" style="55" customWidth="1"/>
    <col min="7684" max="7684" width="4.28515625" style="55" customWidth="1"/>
    <col min="7685" max="7685" width="47.7109375" style="55" customWidth="1"/>
    <col min="7686" max="7686" width="0" style="55" hidden="1" customWidth="1"/>
    <col min="7687" max="7687" width="10.7109375" style="55" customWidth="1"/>
    <col min="7688" max="7688" width="10.5703125" style="55" customWidth="1"/>
    <col min="7689" max="7689" width="10.7109375" style="55" customWidth="1"/>
    <col min="7690" max="7690" width="9.28515625" style="55" customWidth="1"/>
    <col min="7691" max="7936" width="9.140625" style="55"/>
    <col min="7937" max="7937" width="4.42578125" style="55" customWidth="1"/>
    <col min="7938" max="7938" width="5.28515625" style="55" customWidth="1"/>
    <col min="7939" max="7939" width="4.7109375" style="55" customWidth="1"/>
    <col min="7940" max="7940" width="4.28515625" style="55" customWidth="1"/>
    <col min="7941" max="7941" width="47.7109375" style="55" customWidth="1"/>
    <col min="7942" max="7942" width="0" style="55" hidden="1" customWidth="1"/>
    <col min="7943" max="7943" width="10.7109375" style="55" customWidth="1"/>
    <col min="7944" max="7944" width="10.5703125" style="55" customWidth="1"/>
    <col min="7945" max="7945" width="10.7109375" style="55" customWidth="1"/>
    <col min="7946" max="7946" width="9.28515625" style="55" customWidth="1"/>
    <col min="7947" max="8192" width="9.140625" style="55"/>
    <col min="8193" max="8193" width="4.42578125" style="55" customWidth="1"/>
    <col min="8194" max="8194" width="5.28515625" style="55" customWidth="1"/>
    <col min="8195" max="8195" width="4.7109375" style="55" customWidth="1"/>
    <col min="8196" max="8196" width="4.28515625" style="55" customWidth="1"/>
    <col min="8197" max="8197" width="47.7109375" style="55" customWidth="1"/>
    <col min="8198" max="8198" width="0" style="55" hidden="1" customWidth="1"/>
    <col min="8199" max="8199" width="10.7109375" style="55" customWidth="1"/>
    <col min="8200" max="8200" width="10.5703125" style="55" customWidth="1"/>
    <col min="8201" max="8201" width="10.7109375" style="55" customWidth="1"/>
    <col min="8202" max="8202" width="9.28515625" style="55" customWidth="1"/>
    <col min="8203" max="8448" width="9.140625" style="55"/>
    <col min="8449" max="8449" width="4.42578125" style="55" customWidth="1"/>
    <col min="8450" max="8450" width="5.28515625" style="55" customWidth="1"/>
    <col min="8451" max="8451" width="4.7109375" style="55" customWidth="1"/>
    <col min="8452" max="8452" width="4.28515625" style="55" customWidth="1"/>
    <col min="8453" max="8453" width="47.7109375" style="55" customWidth="1"/>
    <col min="8454" max="8454" width="0" style="55" hidden="1" customWidth="1"/>
    <col min="8455" max="8455" width="10.7109375" style="55" customWidth="1"/>
    <col min="8456" max="8456" width="10.5703125" style="55" customWidth="1"/>
    <col min="8457" max="8457" width="10.7109375" style="55" customWidth="1"/>
    <col min="8458" max="8458" width="9.28515625" style="55" customWidth="1"/>
    <col min="8459" max="8704" width="9.140625" style="55"/>
    <col min="8705" max="8705" width="4.42578125" style="55" customWidth="1"/>
    <col min="8706" max="8706" width="5.28515625" style="55" customWidth="1"/>
    <col min="8707" max="8707" width="4.7109375" style="55" customWidth="1"/>
    <col min="8708" max="8708" width="4.28515625" style="55" customWidth="1"/>
    <col min="8709" max="8709" width="47.7109375" style="55" customWidth="1"/>
    <col min="8710" max="8710" width="0" style="55" hidden="1" customWidth="1"/>
    <col min="8711" max="8711" width="10.7109375" style="55" customWidth="1"/>
    <col min="8712" max="8712" width="10.5703125" style="55" customWidth="1"/>
    <col min="8713" max="8713" width="10.7109375" style="55" customWidth="1"/>
    <col min="8714" max="8714" width="9.28515625" style="55" customWidth="1"/>
    <col min="8715" max="8960" width="9.140625" style="55"/>
    <col min="8961" max="8961" width="4.42578125" style="55" customWidth="1"/>
    <col min="8962" max="8962" width="5.28515625" style="55" customWidth="1"/>
    <col min="8963" max="8963" width="4.7109375" style="55" customWidth="1"/>
    <col min="8964" max="8964" width="4.28515625" style="55" customWidth="1"/>
    <col min="8965" max="8965" width="47.7109375" style="55" customWidth="1"/>
    <col min="8966" max="8966" width="0" style="55" hidden="1" customWidth="1"/>
    <col min="8967" max="8967" width="10.7109375" style="55" customWidth="1"/>
    <col min="8968" max="8968" width="10.5703125" style="55" customWidth="1"/>
    <col min="8969" max="8969" width="10.7109375" style="55" customWidth="1"/>
    <col min="8970" max="8970" width="9.28515625" style="55" customWidth="1"/>
    <col min="8971" max="9216" width="9.140625" style="55"/>
    <col min="9217" max="9217" width="4.42578125" style="55" customWidth="1"/>
    <col min="9218" max="9218" width="5.28515625" style="55" customWidth="1"/>
    <col min="9219" max="9219" width="4.7109375" style="55" customWidth="1"/>
    <col min="9220" max="9220" width="4.28515625" style="55" customWidth="1"/>
    <col min="9221" max="9221" width="47.7109375" style="55" customWidth="1"/>
    <col min="9222" max="9222" width="0" style="55" hidden="1" customWidth="1"/>
    <col min="9223" max="9223" width="10.7109375" style="55" customWidth="1"/>
    <col min="9224" max="9224" width="10.5703125" style="55" customWidth="1"/>
    <col min="9225" max="9225" width="10.7109375" style="55" customWidth="1"/>
    <col min="9226" max="9226" width="9.28515625" style="55" customWidth="1"/>
    <col min="9227" max="9472" width="9.140625" style="55"/>
    <col min="9473" max="9473" width="4.42578125" style="55" customWidth="1"/>
    <col min="9474" max="9474" width="5.28515625" style="55" customWidth="1"/>
    <col min="9475" max="9475" width="4.7109375" style="55" customWidth="1"/>
    <col min="9476" max="9476" width="4.28515625" style="55" customWidth="1"/>
    <col min="9477" max="9477" width="47.7109375" style="55" customWidth="1"/>
    <col min="9478" max="9478" width="0" style="55" hidden="1" customWidth="1"/>
    <col min="9479" max="9479" width="10.7109375" style="55" customWidth="1"/>
    <col min="9480" max="9480" width="10.5703125" style="55" customWidth="1"/>
    <col min="9481" max="9481" width="10.7109375" style="55" customWidth="1"/>
    <col min="9482" max="9482" width="9.28515625" style="55" customWidth="1"/>
    <col min="9483" max="9728" width="9.140625" style="55"/>
    <col min="9729" max="9729" width="4.42578125" style="55" customWidth="1"/>
    <col min="9730" max="9730" width="5.28515625" style="55" customWidth="1"/>
    <col min="9731" max="9731" width="4.7109375" style="55" customWidth="1"/>
    <col min="9732" max="9732" width="4.28515625" style="55" customWidth="1"/>
    <col min="9733" max="9733" width="47.7109375" style="55" customWidth="1"/>
    <col min="9734" max="9734" width="0" style="55" hidden="1" customWidth="1"/>
    <col min="9735" max="9735" width="10.7109375" style="55" customWidth="1"/>
    <col min="9736" max="9736" width="10.5703125" style="55" customWidth="1"/>
    <col min="9737" max="9737" width="10.7109375" style="55" customWidth="1"/>
    <col min="9738" max="9738" width="9.28515625" style="55" customWidth="1"/>
    <col min="9739" max="9984" width="9.140625" style="55"/>
    <col min="9985" max="9985" width="4.42578125" style="55" customWidth="1"/>
    <col min="9986" max="9986" width="5.28515625" style="55" customWidth="1"/>
    <col min="9987" max="9987" width="4.7109375" style="55" customWidth="1"/>
    <col min="9988" max="9988" width="4.28515625" style="55" customWidth="1"/>
    <col min="9989" max="9989" width="47.7109375" style="55" customWidth="1"/>
    <col min="9990" max="9990" width="0" style="55" hidden="1" customWidth="1"/>
    <col min="9991" max="9991" width="10.7109375" style="55" customWidth="1"/>
    <col min="9992" max="9992" width="10.5703125" style="55" customWidth="1"/>
    <col min="9993" max="9993" width="10.7109375" style="55" customWidth="1"/>
    <col min="9994" max="9994" width="9.28515625" style="55" customWidth="1"/>
    <col min="9995" max="10240" width="9.140625" style="55"/>
    <col min="10241" max="10241" width="4.42578125" style="55" customWidth="1"/>
    <col min="10242" max="10242" width="5.28515625" style="55" customWidth="1"/>
    <col min="10243" max="10243" width="4.7109375" style="55" customWidth="1"/>
    <col min="10244" max="10244" width="4.28515625" style="55" customWidth="1"/>
    <col min="10245" max="10245" width="47.7109375" style="55" customWidth="1"/>
    <col min="10246" max="10246" width="0" style="55" hidden="1" customWidth="1"/>
    <col min="10247" max="10247" width="10.7109375" style="55" customWidth="1"/>
    <col min="10248" max="10248" width="10.5703125" style="55" customWidth="1"/>
    <col min="10249" max="10249" width="10.7109375" style="55" customWidth="1"/>
    <col min="10250" max="10250" width="9.28515625" style="55" customWidth="1"/>
    <col min="10251" max="10496" width="9.140625" style="55"/>
    <col min="10497" max="10497" width="4.42578125" style="55" customWidth="1"/>
    <col min="10498" max="10498" width="5.28515625" style="55" customWidth="1"/>
    <col min="10499" max="10499" width="4.7109375" style="55" customWidth="1"/>
    <col min="10500" max="10500" width="4.28515625" style="55" customWidth="1"/>
    <col min="10501" max="10501" width="47.7109375" style="55" customWidth="1"/>
    <col min="10502" max="10502" width="0" style="55" hidden="1" customWidth="1"/>
    <col min="10503" max="10503" width="10.7109375" style="55" customWidth="1"/>
    <col min="10504" max="10504" width="10.5703125" style="55" customWidth="1"/>
    <col min="10505" max="10505" width="10.7109375" style="55" customWidth="1"/>
    <col min="10506" max="10506" width="9.28515625" style="55" customWidth="1"/>
    <col min="10507" max="10752" width="9.140625" style="55"/>
    <col min="10753" max="10753" width="4.42578125" style="55" customWidth="1"/>
    <col min="10754" max="10754" width="5.28515625" style="55" customWidth="1"/>
    <col min="10755" max="10755" width="4.7109375" style="55" customWidth="1"/>
    <col min="10756" max="10756" width="4.28515625" style="55" customWidth="1"/>
    <col min="10757" max="10757" width="47.7109375" style="55" customWidth="1"/>
    <col min="10758" max="10758" width="0" style="55" hidden="1" customWidth="1"/>
    <col min="10759" max="10759" width="10.7109375" style="55" customWidth="1"/>
    <col min="10760" max="10760" width="10.5703125" style="55" customWidth="1"/>
    <col min="10761" max="10761" width="10.7109375" style="55" customWidth="1"/>
    <col min="10762" max="10762" width="9.28515625" style="55" customWidth="1"/>
    <col min="10763" max="11008" width="9.140625" style="55"/>
    <col min="11009" max="11009" width="4.42578125" style="55" customWidth="1"/>
    <col min="11010" max="11010" width="5.28515625" style="55" customWidth="1"/>
    <col min="11011" max="11011" width="4.7109375" style="55" customWidth="1"/>
    <col min="11012" max="11012" width="4.28515625" style="55" customWidth="1"/>
    <col min="11013" max="11013" width="47.7109375" style="55" customWidth="1"/>
    <col min="11014" max="11014" width="0" style="55" hidden="1" customWidth="1"/>
    <col min="11015" max="11015" width="10.7109375" style="55" customWidth="1"/>
    <col min="11016" max="11016" width="10.5703125" style="55" customWidth="1"/>
    <col min="11017" max="11017" width="10.7109375" style="55" customWidth="1"/>
    <col min="11018" max="11018" width="9.28515625" style="55" customWidth="1"/>
    <col min="11019" max="11264" width="9.140625" style="55"/>
    <col min="11265" max="11265" width="4.42578125" style="55" customWidth="1"/>
    <col min="11266" max="11266" width="5.28515625" style="55" customWidth="1"/>
    <col min="11267" max="11267" width="4.7109375" style="55" customWidth="1"/>
    <col min="11268" max="11268" width="4.28515625" style="55" customWidth="1"/>
    <col min="11269" max="11269" width="47.7109375" style="55" customWidth="1"/>
    <col min="11270" max="11270" width="0" style="55" hidden="1" customWidth="1"/>
    <col min="11271" max="11271" width="10.7109375" style="55" customWidth="1"/>
    <col min="11272" max="11272" width="10.5703125" style="55" customWidth="1"/>
    <col min="11273" max="11273" width="10.7109375" style="55" customWidth="1"/>
    <col min="11274" max="11274" width="9.28515625" style="55" customWidth="1"/>
    <col min="11275" max="11520" width="9.140625" style="55"/>
    <col min="11521" max="11521" width="4.42578125" style="55" customWidth="1"/>
    <col min="11522" max="11522" width="5.28515625" style="55" customWidth="1"/>
    <col min="11523" max="11523" width="4.7109375" style="55" customWidth="1"/>
    <col min="11524" max="11524" width="4.28515625" style="55" customWidth="1"/>
    <col min="11525" max="11525" width="47.7109375" style="55" customWidth="1"/>
    <col min="11526" max="11526" width="0" style="55" hidden="1" customWidth="1"/>
    <col min="11527" max="11527" width="10.7109375" style="55" customWidth="1"/>
    <col min="11528" max="11528" width="10.5703125" style="55" customWidth="1"/>
    <col min="11529" max="11529" width="10.7109375" style="55" customWidth="1"/>
    <col min="11530" max="11530" width="9.28515625" style="55" customWidth="1"/>
    <col min="11531" max="11776" width="9.140625" style="55"/>
    <col min="11777" max="11777" width="4.42578125" style="55" customWidth="1"/>
    <col min="11778" max="11778" width="5.28515625" style="55" customWidth="1"/>
    <col min="11779" max="11779" width="4.7109375" style="55" customWidth="1"/>
    <col min="11780" max="11780" width="4.28515625" style="55" customWidth="1"/>
    <col min="11781" max="11781" width="47.7109375" style="55" customWidth="1"/>
    <col min="11782" max="11782" width="0" style="55" hidden="1" customWidth="1"/>
    <col min="11783" max="11783" width="10.7109375" style="55" customWidth="1"/>
    <col min="11784" max="11784" width="10.5703125" style="55" customWidth="1"/>
    <col min="11785" max="11785" width="10.7109375" style="55" customWidth="1"/>
    <col min="11786" max="11786" width="9.28515625" style="55" customWidth="1"/>
    <col min="11787" max="12032" width="9.140625" style="55"/>
    <col min="12033" max="12033" width="4.42578125" style="55" customWidth="1"/>
    <col min="12034" max="12034" width="5.28515625" style="55" customWidth="1"/>
    <col min="12035" max="12035" width="4.7109375" style="55" customWidth="1"/>
    <col min="12036" max="12036" width="4.28515625" style="55" customWidth="1"/>
    <col min="12037" max="12037" width="47.7109375" style="55" customWidth="1"/>
    <col min="12038" max="12038" width="0" style="55" hidden="1" customWidth="1"/>
    <col min="12039" max="12039" width="10.7109375" style="55" customWidth="1"/>
    <col min="12040" max="12040" width="10.5703125" style="55" customWidth="1"/>
    <col min="12041" max="12041" width="10.7109375" style="55" customWidth="1"/>
    <col min="12042" max="12042" width="9.28515625" style="55" customWidth="1"/>
    <col min="12043" max="12288" width="9.140625" style="55"/>
    <col min="12289" max="12289" width="4.42578125" style="55" customWidth="1"/>
    <col min="12290" max="12290" width="5.28515625" style="55" customWidth="1"/>
    <col min="12291" max="12291" width="4.7109375" style="55" customWidth="1"/>
    <col min="12292" max="12292" width="4.28515625" style="55" customWidth="1"/>
    <col min="12293" max="12293" width="47.7109375" style="55" customWidth="1"/>
    <col min="12294" max="12294" width="0" style="55" hidden="1" customWidth="1"/>
    <col min="12295" max="12295" width="10.7109375" style="55" customWidth="1"/>
    <col min="12296" max="12296" width="10.5703125" style="55" customWidth="1"/>
    <col min="12297" max="12297" width="10.7109375" style="55" customWidth="1"/>
    <col min="12298" max="12298" width="9.28515625" style="55" customWidth="1"/>
    <col min="12299" max="12544" width="9.140625" style="55"/>
    <col min="12545" max="12545" width="4.42578125" style="55" customWidth="1"/>
    <col min="12546" max="12546" width="5.28515625" style="55" customWidth="1"/>
    <col min="12547" max="12547" width="4.7109375" style="55" customWidth="1"/>
    <col min="12548" max="12548" width="4.28515625" style="55" customWidth="1"/>
    <col min="12549" max="12549" width="47.7109375" style="55" customWidth="1"/>
    <col min="12550" max="12550" width="0" style="55" hidden="1" customWidth="1"/>
    <col min="12551" max="12551" width="10.7109375" style="55" customWidth="1"/>
    <col min="12552" max="12552" width="10.5703125" style="55" customWidth="1"/>
    <col min="12553" max="12553" width="10.7109375" style="55" customWidth="1"/>
    <col min="12554" max="12554" width="9.28515625" style="55" customWidth="1"/>
    <col min="12555" max="12800" width="9.140625" style="55"/>
    <col min="12801" max="12801" width="4.42578125" style="55" customWidth="1"/>
    <col min="12802" max="12802" width="5.28515625" style="55" customWidth="1"/>
    <col min="12803" max="12803" width="4.7109375" style="55" customWidth="1"/>
    <col min="12804" max="12804" width="4.28515625" style="55" customWidth="1"/>
    <col min="12805" max="12805" width="47.7109375" style="55" customWidth="1"/>
    <col min="12806" max="12806" width="0" style="55" hidden="1" customWidth="1"/>
    <col min="12807" max="12807" width="10.7109375" style="55" customWidth="1"/>
    <col min="12808" max="12808" width="10.5703125" style="55" customWidth="1"/>
    <col min="12809" max="12809" width="10.7109375" style="55" customWidth="1"/>
    <col min="12810" max="12810" width="9.28515625" style="55" customWidth="1"/>
    <col min="12811" max="13056" width="9.140625" style="55"/>
    <col min="13057" max="13057" width="4.42578125" style="55" customWidth="1"/>
    <col min="13058" max="13058" width="5.28515625" style="55" customWidth="1"/>
    <col min="13059" max="13059" width="4.7109375" style="55" customWidth="1"/>
    <col min="13060" max="13060" width="4.28515625" style="55" customWidth="1"/>
    <col min="13061" max="13061" width="47.7109375" style="55" customWidth="1"/>
    <col min="13062" max="13062" width="0" style="55" hidden="1" customWidth="1"/>
    <col min="13063" max="13063" width="10.7109375" style="55" customWidth="1"/>
    <col min="13064" max="13064" width="10.5703125" style="55" customWidth="1"/>
    <col min="13065" max="13065" width="10.7109375" style="55" customWidth="1"/>
    <col min="13066" max="13066" width="9.28515625" style="55" customWidth="1"/>
    <col min="13067" max="13312" width="9.140625" style="55"/>
    <col min="13313" max="13313" width="4.42578125" style="55" customWidth="1"/>
    <col min="13314" max="13314" width="5.28515625" style="55" customWidth="1"/>
    <col min="13315" max="13315" width="4.7109375" style="55" customWidth="1"/>
    <col min="13316" max="13316" width="4.28515625" style="55" customWidth="1"/>
    <col min="13317" max="13317" width="47.7109375" style="55" customWidth="1"/>
    <col min="13318" max="13318" width="0" style="55" hidden="1" customWidth="1"/>
    <col min="13319" max="13319" width="10.7109375" style="55" customWidth="1"/>
    <col min="13320" max="13320" width="10.5703125" style="55" customWidth="1"/>
    <col min="13321" max="13321" width="10.7109375" style="55" customWidth="1"/>
    <col min="13322" max="13322" width="9.28515625" style="55" customWidth="1"/>
    <col min="13323" max="13568" width="9.140625" style="55"/>
    <col min="13569" max="13569" width="4.42578125" style="55" customWidth="1"/>
    <col min="13570" max="13570" width="5.28515625" style="55" customWidth="1"/>
    <col min="13571" max="13571" width="4.7109375" style="55" customWidth="1"/>
    <col min="13572" max="13572" width="4.28515625" style="55" customWidth="1"/>
    <col min="13573" max="13573" width="47.7109375" style="55" customWidth="1"/>
    <col min="13574" max="13574" width="0" style="55" hidden="1" customWidth="1"/>
    <col min="13575" max="13575" width="10.7109375" style="55" customWidth="1"/>
    <col min="13576" max="13576" width="10.5703125" style="55" customWidth="1"/>
    <col min="13577" max="13577" width="10.7109375" style="55" customWidth="1"/>
    <col min="13578" max="13578" width="9.28515625" style="55" customWidth="1"/>
    <col min="13579" max="13824" width="9.140625" style="55"/>
    <col min="13825" max="13825" width="4.42578125" style="55" customWidth="1"/>
    <col min="13826" max="13826" width="5.28515625" style="55" customWidth="1"/>
    <col min="13827" max="13827" width="4.7109375" style="55" customWidth="1"/>
    <col min="13828" max="13828" width="4.28515625" style="55" customWidth="1"/>
    <col min="13829" max="13829" width="47.7109375" style="55" customWidth="1"/>
    <col min="13830" max="13830" width="0" style="55" hidden="1" customWidth="1"/>
    <col min="13831" max="13831" width="10.7109375" style="55" customWidth="1"/>
    <col min="13832" max="13832" width="10.5703125" style="55" customWidth="1"/>
    <col min="13833" max="13833" width="10.7109375" style="55" customWidth="1"/>
    <col min="13834" max="13834" width="9.28515625" style="55" customWidth="1"/>
    <col min="13835" max="14080" width="9.140625" style="55"/>
    <col min="14081" max="14081" width="4.42578125" style="55" customWidth="1"/>
    <col min="14082" max="14082" width="5.28515625" style="55" customWidth="1"/>
    <col min="14083" max="14083" width="4.7109375" style="55" customWidth="1"/>
    <col min="14084" max="14084" width="4.28515625" style="55" customWidth="1"/>
    <col min="14085" max="14085" width="47.7109375" style="55" customWidth="1"/>
    <col min="14086" max="14086" width="0" style="55" hidden="1" customWidth="1"/>
    <col min="14087" max="14087" width="10.7109375" style="55" customWidth="1"/>
    <col min="14088" max="14088" width="10.5703125" style="55" customWidth="1"/>
    <col min="14089" max="14089" width="10.7109375" style="55" customWidth="1"/>
    <col min="14090" max="14090" width="9.28515625" style="55" customWidth="1"/>
    <col min="14091" max="14336" width="9.140625" style="55"/>
    <col min="14337" max="14337" width="4.42578125" style="55" customWidth="1"/>
    <col min="14338" max="14338" width="5.28515625" style="55" customWidth="1"/>
    <col min="14339" max="14339" width="4.7109375" style="55" customWidth="1"/>
    <col min="14340" max="14340" width="4.28515625" style="55" customWidth="1"/>
    <col min="14341" max="14341" width="47.7109375" style="55" customWidth="1"/>
    <col min="14342" max="14342" width="0" style="55" hidden="1" customWidth="1"/>
    <col min="14343" max="14343" width="10.7109375" style="55" customWidth="1"/>
    <col min="14344" max="14344" width="10.5703125" style="55" customWidth="1"/>
    <col min="14345" max="14345" width="10.7109375" style="55" customWidth="1"/>
    <col min="14346" max="14346" width="9.28515625" style="55" customWidth="1"/>
    <col min="14347" max="14592" width="9.140625" style="55"/>
    <col min="14593" max="14593" width="4.42578125" style="55" customWidth="1"/>
    <col min="14594" max="14594" width="5.28515625" style="55" customWidth="1"/>
    <col min="14595" max="14595" width="4.7109375" style="55" customWidth="1"/>
    <col min="14596" max="14596" width="4.28515625" style="55" customWidth="1"/>
    <col min="14597" max="14597" width="47.7109375" style="55" customWidth="1"/>
    <col min="14598" max="14598" width="0" style="55" hidden="1" customWidth="1"/>
    <col min="14599" max="14599" width="10.7109375" style="55" customWidth="1"/>
    <col min="14600" max="14600" width="10.5703125" style="55" customWidth="1"/>
    <col min="14601" max="14601" width="10.7109375" style="55" customWidth="1"/>
    <col min="14602" max="14602" width="9.28515625" style="55" customWidth="1"/>
    <col min="14603" max="14848" width="9.140625" style="55"/>
    <col min="14849" max="14849" width="4.42578125" style="55" customWidth="1"/>
    <col min="14850" max="14850" width="5.28515625" style="55" customWidth="1"/>
    <col min="14851" max="14851" width="4.7109375" style="55" customWidth="1"/>
    <col min="14852" max="14852" width="4.28515625" style="55" customWidth="1"/>
    <col min="14853" max="14853" width="47.7109375" style="55" customWidth="1"/>
    <col min="14854" max="14854" width="0" style="55" hidden="1" customWidth="1"/>
    <col min="14855" max="14855" width="10.7109375" style="55" customWidth="1"/>
    <col min="14856" max="14856" width="10.5703125" style="55" customWidth="1"/>
    <col min="14857" max="14857" width="10.7109375" style="55" customWidth="1"/>
    <col min="14858" max="14858" width="9.28515625" style="55" customWidth="1"/>
    <col min="14859" max="15104" width="9.140625" style="55"/>
    <col min="15105" max="15105" width="4.42578125" style="55" customWidth="1"/>
    <col min="15106" max="15106" width="5.28515625" style="55" customWidth="1"/>
    <col min="15107" max="15107" width="4.7109375" style="55" customWidth="1"/>
    <col min="15108" max="15108" width="4.28515625" style="55" customWidth="1"/>
    <col min="15109" max="15109" width="47.7109375" style="55" customWidth="1"/>
    <col min="15110" max="15110" width="0" style="55" hidden="1" customWidth="1"/>
    <col min="15111" max="15111" width="10.7109375" style="55" customWidth="1"/>
    <col min="15112" max="15112" width="10.5703125" style="55" customWidth="1"/>
    <col min="15113" max="15113" width="10.7109375" style="55" customWidth="1"/>
    <col min="15114" max="15114" width="9.28515625" style="55" customWidth="1"/>
    <col min="15115" max="15360" width="9.140625" style="55"/>
    <col min="15361" max="15361" width="4.42578125" style="55" customWidth="1"/>
    <col min="15362" max="15362" width="5.28515625" style="55" customWidth="1"/>
    <col min="15363" max="15363" width="4.7109375" style="55" customWidth="1"/>
    <col min="15364" max="15364" width="4.28515625" style="55" customWidth="1"/>
    <col min="15365" max="15365" width="47.7109375" style="55" customWidth="1"/>
    <col min="15366" max="15366" width="0" style="55" hidden="1" customWidth="1"/>
    <col min="15367" max="15367" width="10.7109375" style="55" customWidth="1"/>
    <col min="15368" max="15368" width="10.5703125" style="55" customWidth="1"/>
    <col min="15369" max="15369" width="10.7109375" style="55" customWidth="1"/>
    <col min="15370" max="15370" width="9.28515625" style="55" customWidth="1"/>
    <col min="15371" max="15616" width="9.140625" style="55"/>
    <col min="15617" max="15617" width="4.42578125" style="55" customWidth="1"/>
    <col min="15618" max="15618" width="5.28515625" style="55" customWidth="1"/>
    <col min="15619" max="15619" width="4.7109375" style="55" customWidth="1"/>
    <col min="15620" max="15620" width="4.28515625" style="55" customWidth="1"/>
    <col min="15621" max="15621" width="47.7109375" style="55" customWidth="1"/>
    <col min="15622" max="15622" width="0" style="55" hidden="1" customWidth="1"/>
    <col min="15623" max="15623" width="10.7109375" style="55" customWidth="1"/>
    <col min="15624" max="15624" width="10.5703125" style="55" customWidth="1"/>
    <col min="15625" max="15625" width="10.7109375" style="55" customWidth="1"/>
    <col min="15626" max="15626" width="9.28515625" style="55" customWidth="1"/>
    <col min="15627" max="15872" width="9.140625" style="55"/>
    <col min="15873" max="15873" width="4.42578125" style="55" customWidth="1"/>
    <col min="15874" max="15874" width="5.28515625" style="55" customWidth="1"/>
    <col min="15875" max="15875" width="4.7109375" style="55" customWidth="1"/>
    <col min="15876" max="15876" width="4.28515625" style="55" customWidth="1"/>
    <col min="15877" max="15877" width="47.7109375" style="55" customWidth="1"/>
    <col min="15878" max="15878" width="0" style="55" hidden="1" customWidth="1"/>
    <col min="15879" max="15879" width="10.7109375" style="55" customWidth="1"/>
    <col min="15880" max="15880" width="10.5703125" style="55" customWidth="1"/>
    <col min="15881" max="15881" width="10.7109375" style="55" customWidth="1"/>
    <col min="15882" max="15882" width="9.28515625" style="55" customWidth="1"/>
    <col min="15883" max="16128" width="9.140625" style="55"/>
    <col min="16129" max="16129" width="4.42578125" style="55" customWidth="1"/>
    <col min="16130" max="16130" width="5.28515625" style="55" customWidth="1"/>
    <col min="16131" max="16131" width="4.7109375" style="55" customWidth="1"/>
    <col min="16132" max="16132" width="4.28515625" style="55" customWidth="1"/>
    <col min="16133" max="16133" width="47.7109375" style="55" customWidth="1"/>
    <col min="16134" max="16134" width="0" style="55" hidden="1" customWidth="1"/>
    <col min="16135" max="16135" width="10.7109375" style="55" customWidth="1"/>
    <col min="16136" max="16136" width="10.5703125" style="55" customWidth="1"/>
    <col min="16137" max="16137" width="10.7109375" style="55" customWidth="1"/>
    <col min="16138" max="16138" width="9.28515625" style="55" customWidth="1"/>
    <col min="16139" max="16384" width="9.140625" style="55"/>
  </cols>
  <sheetData>
    <row r="1" spans="1:13">
      <c r="A1" s="293"/>
      <c r="B1" s="293"/>
      <c r="C1" s="293"/>
      <c r="D1" s="293"/>
      <c r="E1" s="293"/>
      <c r="F1" s="293"/>
      <c r="G1" s="293"/>
      <c r="H1" s="293"/>
      <c r="I1" s="294" t="s">
        <v>779</v>
      </c>
      <c r="J1" s="294"/>
      <c r="K1" s="294"/>
    </row>
    <row r="2" spans="1:13">
      <c r="A2" s="293"/>
      <c r="B2" s="293"/>
      <c r="C2" s="293"/>
      <c r="D2" s="293"/>
      <c r="E2" s="293"/>
      <c r="F2" s="293"/>
      <c r="G2" s="293"/>
      <c r="H2" s="293"/>
      <c r="I2" s="294"/>
      <c r="J2" s="294"/>
      <c r="K2" s="294"/>
    </row>
    <row r="3" spans="1:13">
      <c r="A3" s="293"/>
      <c r="B3" s="293"/>
      <c r="C3" s="293"/>
      <c r="D3" s="293"/>
      <c r="E3" s="293"/>
      <c r="F3" s="293"/>
      <c r="G3" s="293"/>
      <c r="H3" s="293"/>
      <c r="I3" s="294"/>
      <c r="J3" s="294"/>
      <c r="K3" s="294"/>
    </row>
    <row r="4" spans="1:13" ht="41.25" customHeight="1">
      <c r="A4" s="293"/>
      <c r="B4" s="293"/>
      <c r="C4" s="293"/>
      <c r="D4" s="293"/>
      <c r="E4" s="293"/>
      <c r="F4" s="293"/>
      <c r="G4" s="293"/>
      <c r="H4" s="293"/>
      <c r="I4" s="294"/>
      <c r="J4" s="294"/>
      <c r="K4" s="294"/>
    </row>
    <row r="5" spans="1:13" ht="36" customHeight="1">
      <c r="B5" s="263" t="s">
        <v>198</v>
      </c>
      <c r="C5" s="263"/>
      <c r="D5" s="263"/>
      <c r="E5" s="263"/>
      <c r="F5" s="263"/>
      <c r="G5" s="263"/>
      <c r="H5" s="263"/>
      <c r="I5" s="263"/>
      <c r="J5" s="263"/>
      <c r="K5" s="263"/>
      <c r="M5" s="55" t="s">
        <v>199</v>
      </c>
    </row>
    <row r="6" spans="1:13">
      <c r="B6" s="56" t="s">
        <v>200</v>
      </c>
      <c r="C6" s="57"/>
      <c r="D6" s="58"/>
      <c r="E6" s="58"/>
      <c r="F6" s="59"/>
      <c r="G6" s="56"/>
      <c r="H6" s="166"/>
      <c r="I6" s="166"/>
    </row>
    <row r="7" spans="1:13" ht="15.75" thickBot="1">
      <c r="C7" s="61"/>
      <c r="D7" s="62"/>
      <c r="E7" s="62"/>
      <c r="F7" s="63"/>
      <c r="J7" s="264" t="s">
        <v>201</v>
      </c>
      <c r="K7" s="264"/>
    </row>
    <row r="8" spans="1:13" s="27" customFormat="1" ht="15.75" customHeight="1" thickBot="1">
      <c r="B8" s="265" t="s">
        <v>202</v>
      </c>
      <c r="C8" s="267" t="s">
        <v>203</v>
      </c>
      <c r="D8" s="269" t="s">
        <v>204</v>
      </c>
      <c r="E8" s="270" t="s">
        <v>205</v>
      </c>
      <c r="F8" s="272" t="s">
        <v>206</v>
      </c>
      <c r="G8" s="255" t="s">
        <v>207</v>
      </c>
      <c r="H8" s="257" t="s">
        <v>208</v>
      </c>
      <c r="I8" s="259" t="s">
        <v>6</v>
      </c>
      <c r="J8" s="261" t="s">
        <v>209</v>
      </c>
      <c r="K8" s="262"/>
    </row>
    <row r="9" spans="1:13" s="65" customFormat="1" ht="32.25" customHeight="1" thickBot="1">
      <c r="B9" s="266"/>
      <c r="C9" s="268"/>
      <c r="D9" s="268"/>
      <c r="E9" s="271"/>
      <c r="F9" s="273"/>
      <c r="G9" s="256"/>
      <c r="H9" s="258"/>
      <c r="I9" s="260"/>
      <c r="J9" s="205" t="s">
        <v>210</v>
      </c>
      <c r="K9" s="206" t="s">
        <v>211</v>
      </c>
    </row>
    <row r="10" spans="1:13" s="72" customFormat="1" ht="15.75" thickBot="1">
      <c r="B10" s="66">
        <v>1</v>
      </c>
      <c r="C10" s="67">
        <v>2</v>
      </c>
      <c r="D10" s="67">
        <v>3</v>
      </c>
      <c r="E10" s="68">
        <v>4</v>
      </c>
      <c r="F10" s="69">
        <v>5</v>
      </c>
      <c r="G10" s="70"/>
      <c r="H10" s="153" t="s">
        <v>212</v>
      </c>
      <c r="I10" s="71" t="s">
        <v>213</v>
      </c>
      <c r="J10" s="70" t="s">
        <v>214</v>
      </c>
      <c r="K10" s="71" t="s">
        <v>215</v>
      </c>
    </row>
    <row r="11" spans="1:13" s="79" customFormat="1" ht="64.5" thickBot="1">
      <c r="B11" s="73">
        <v>2000</v>
      </c>
      <c r="C11" s="74" t="s">
        <v>216</v>
      </c>
      <c r="D11" s="75" t="s">
        <v>14</v>
      </c>
      <c r="E11" s="76" t="s">
        <v>14</v>
      </c>
      <c r="F11" s="77" t="s">
        <v>217</v>
      </c>
      <c r="G11" s="78"/>
      <c r="H11" s="196">
        <f>H12+H48+H66+H92+H145+H165+H185+H214+H244+H275+H307</f>
        <v>1150157</v>
      </c>
      <c r="I11" s="196">
        <f>I12+I48+I66+I92+I145+I165+I185+I214+I244+I275+I307</f>
        <v>1150157</v>
      </c>
      <c r="J11" s="196">
        <f>J12+J48+J66+J92+J145+J165+J185+J214+J244+J275+J307</f>
        <v>1150157</v>
      </c>
      <c r="K11" s="197">
        <f>K12+K48+K66+K92+K145+K165+K185+K214+K244+K275+K307</f>
        <v>0</v>
      </c>
      <c r="L11" s="80"/>
      <c r="M11" s="80"/>
    </row>
    <row r="12" spans="1:13" s="32" customFormat="1" ht="64.5" customHeight="1">
      <c r="B12" s="81">
        <v>2100</v>
      </c>
      <c r="C12" s="82" t="s">
        <v>218</v>
      </c>
      <c r="D12" s="83" t="s">
        <v>219</v>
      </c>
      <c r="E12" s="84" t="s">
        <v>219</v>
      </c>
      <c r="F12" s="85" t="s">
        <v>220</v>
      </c>
      <c r="G12" s="86" t="s">
        <v>221</v>
      </c>
      <c r="H12" s="87">
        <f>H14+H19+H23+H28+H31+H34+H37+H40</f>
        <v>241929</v>
      </c>
      <c r="I12" s="87">
        <f>I14+I19+I23+I28+I31+I34+I37+I40</f>
        <v>241929</v>
      </c>
      <c r="J12" s="87">
        <f>J14+J19+J23+J28+J31+J34+J37+J40</f>
        <v>241929</v>
      </c>
      <c r="K12" s="163">
        <f>K14+K19+K23+K28+K31+K34+K37+K40</f>
        <v>0</v>
      </c>
    </row>
    <row r="13" spans="1:13">
      <c r="B13" s="88"/>
      <c r="C13" s="82"/>
      <c r="D13" s="83"/>
      <c r="E13" s="84"/>
      <c r="F13" s="89" t="s">
        <v>7</v>
      </c>
      <c r="G13" s="90"/>
      <c r="H13" s="192"/>
      <c r="I13" s="193"/>
      <c r="J13" s="193"/>
      <c r="K13" s="173"/>
    </row>
    <row r="14" spans="1:13" s="96" customFormat="1" ht="70.5" customHeight="1">
      <c r="B14" s="91">
        <v>2110</v>
      </c>
      <c r="C14" s="82" t="s">
        <v>218</v>
      </c>
      <c r="D14" s="92" t="s">
        <v>222</v>
      </c>
      <c r="E14" s="93" t="s">
        <v>219</v>
      </c>
      <c r="F14" s="94" t="s">
        <v>223</v>
      </c>
      <c r="G14" s="95" t="s">
        <v>224</v>
      </c>
      <c r="H14" s="169">
        <f>H16</f>
        <v>218100</v>
      </c>
      <c r="I14" s="169">
        <f>I16</f>
        <v>218100</v>
      </c>
      <c r="J14" s="169">
        <f>J16</f>
        <v>218100</v>
      </c>
      <c r="K14" s="174">
        <f>K16</f>
        <v>0</v>
      </c>
    </row>
    <row r="15" spans="1:13" s="96" customFormat="1" ht="14.25" customHeight="1">
      <c r="B15" s="91"/>
      <c r="C15" s="82"/>
      <c r="D15" s="92"/>
      <c r="E15" s="93"/>
      <c r="F15" s="89" t="s">
        <v>35</v>
      </c>
      <c r="G15" s="95"/>
      <c r="H15" s="194"/>
      <c r="I15" s="169"/>
      <c r="J15" s="169"/>
      <c r="K15" s="175"/>
    </row>
    <row r="16" spans="1:13" ht="30.75" customHeight="1">
      <c r="B16" s="91">
        <v>2111</v>
      </c>
      <c r="C16" s="97" t="s">
        <v>218</v>
      </c>
      <c r="D16" s="98" t="s">
        <v>222</v>
      </c>
      <c r="E16" s="99" t="s">
        <v>222</v>
      </c>
      <c r="F16" s="89" t="s">
        <v>225</v>
      </c>
      <c r="G16" s="100" t="s">
        <v>226</v>
      </c>
      <c r="H16" s="171">
        <f>+J16</f>
        <v>218100</v>
      </c>
      <c r="I16" s="172">
        <f>J16+K16</f>
        <v>218100</v>
      </c>
      <c r="J16" s="172">
        <f>+[2]Համայնքապետարան!$C$26</f>
        <v>218100</v>
      </c>
      <c r="K16" s="176">
        <v>0</v>
      </c>
    </row>
    <row r="17" spans="2:11" ht="31.5" customHeight="1">
      <c r="B17" s="91">
        <v>2112</v>
      </c>
      <c r="C17" s="97" t="s">
        <v>218</v>
      </c>
      <c r="D17" s="98" t="s">
        <v>222</v>
      </c>
      <c r="E17" s="99" t="s">
        <v>227</v>
      </c>
      <c r="F17" s="89" t="s">
        <v>228</v>
      </c>
      <c r="G17" s="100" t="s">
        <v>229</v>
      </c>
      <c r="H17" s="171"/>
      <c r="I17" s="172"/>
      <c r="J17" s="172"/>
      <c r="K17" s="176"/>
    </row>
    <row r="18" spans="2:11" ht="18.75" customHeight="1">
      <c r="B18" s="91">
        <v>2113</v>
      </c>
      <c r="C18" s="97" t="s">
        <v>218</v>
      </c>
      <c r="D18" s="98" t="s">
        <v>222</v>
      </c>
      <c r="E18" s="99" t="s">
        <v>230</v>
      </c>
      <c r="F18" s="89" t="s">
        <v>231</v>
      </c>
      <c r="G18" s="100" t="s">
        <v>232</v>
      </c>
      <c r="H18" s="171"/>
      <c r="I18" s="172"/>
      <c r="J18" s="172"/>
      <c r="K18" s="176"/>
    </row>
    <row r="19" spans="2:11" ht="16.5" customHeight="1">
      <c r="B19" s="91">
        <v>2120</v>
      </c>
      <c r="C19" s="82" t="s">
        <v>218</v>
      </c>
      <c r="D19" s="92" t="s">
        <v>227</v>
      </c>
      <c r="E19" s="93" t="s">
        <v>219</v>
      </c>
      <c r="F19" s="94" t="s">
        <v>233</v>
      </c>
      <c r="G19" s="101" t="s">
        <v>234</v>
      </c>
      <c r="H19" s="171"/>
      <c r="I19" s="172"/>
      <c r="J19" s="172"/>
      <c r="K19" s="176"/>
    </row>
    <row r="20" spans="2:11" s="96" customFormat="1">
      <c r="B20" s="91"/>
      <c r="C20" s="82"/>
      <c r="D20" s="92"/>
      <c r="E20" s="93"/>
      <c r="F20" s="89" t="s">
        <v>35</v>
      </c>
      <c r="G20" s="95"/>
      <c r="H20" s="194"/>
      <c r="I20" s="169"/>
      <c r="J20" s="169"/>
      <c r="K20" s="175"/>
    </row>
    <row r="21" spans="2:11" ht="16.5" customHeight="1">
      <c r="B21" s="91">
        <v>2121</v>
      </c>
      <c r="C21" s="97" t="s">
        <v>218</v>
      </c>
      <c r="D21" s="98" t="s">
        <v>227</v>
      </c>
      <c r="E21" s="99" t="s">
        <v>222</v>
      </c>
      <c r="F21" s="102" t="s">
        <v>235</v>
      </c>
      <c r="G21" s="100" t="s">
        <v>236</v>
      </c>
      <c r="H21" s="171"/>
      <c r="I21" s="172"/>
      <c r="J21" s="172"/>
      <c r="K21" s="176"/>
    </row>
    <row r="22" spans="2:11" ht="42.75" customHeight="1">
      <c r="B22" s="91">
        <v>2122</v>
      </c>
      <c r="C22" s="97" t="s">
        <v>218</v>
      </c>
      <c r="D22" s="98" t="s">
        <v>227</v>
      </c>
      <c r="E22" s="99" t="s">
        <v>227</v>
      </c>
      <c r="F22" s="89" t="s">
        <v>237</v>
      </c>
      <c r="G22" s="100" t="s">
        <v>238</v>
      </c>
      <c r="H22" s="171"/>
      <c r="I22" s="172"/>
      <c r="J22" s="172"/>
      <c r="K22" s="176"/>
    </row>
    <row r="23" spans="2:11" ht="16.5" customHeight="1">
      <c r="B23" s="91">
        <v>2130</v>
      </c>
      <c r="C23" s="82" t="s">
        <v>218</v>
      </c>
      <c r="D23" s="92" t="s">
        <v>230</v>
      </c>
      <c r="E23" s="93" t="s">
        <v>219</v>
      </c>
      <c r="F23" s="94" t="s">
        <v>239</v>
      </c>
      <c r="G23" s="103" t="s">
        <v>240</v>
      </c>
      <c r="H23" s="171">
        <f>H25+H27</f>
        <v>1999</v>
      </c>
      <c r="I23" s="172">
        <f>I25+I27</f>
        <v>1999</v>
      </c>
      <c r="J23" s="172">
        <f>J25+J27</f>
        <v>1999</v>
      </c>
      <c r="K23" s="177">
        <f>K25+K27</f>
        <v>0</v>
      </c>
    </row>
    <row r="24" spans="2:11" s="96" customFormat="1">
      <c r="B24" s="91"/>
      <c r="C24" s="82"/>
      <c r="D24" s="92"/>
      <c r="E24" s="93"/>
      <c r="F24" s="89" t="s">
        <v>35</v>
      </c>
      <c r="G24" s="95"/>
      <c r="H24" s="194"/>
      <c r="I24" s="169"/>
      <c r="J24" s="169"/>
      <c r="K24" s="175"/>
    </row>
    <row r="25" spans="2:11" ht="30.75" customHeight="1">
      <c r="B25" s="91">
        <v>2131</v>
      </c>
      <c r="C25" s="97" t="s">
        <v>218</v>
      </c>
      <c r="D25" s="98" t="s">
        <v>230</v>
      </c>
      <c r="E25" s="99" t="s">
        <v>222</v>
      </c>
      <c r="F25" s="89" t="s">
        <v>241</v>
      </c>
      <c r="G25" s="100" t="s">
        <v>242</v>
      </c>
      <c r="H25" s="171"/>
      <c r="I25" s="172"/>
      <c r="J25" s="172"/>
      <c r="K25" s="176"/>
    </row>
    <row r="26" spans="2:11" ht="14.25" customHeight="1">
      <c r="B26" s="91">
        <v>2132</v>
      </c>
      <c r="C26" s="97" t="s">
        <v>218</v>
      </c>
      <c r="D26" s="98">
        <v>3</v>
      </c>
      <c r="E26" s="99">
        <v>2</v>
      </c>
      <c r="F26" s="89" t="s">
        <v>243</v>
      </c>
      <c r="G26" s="100" t="s">
        <v>244</v>
      </c>
      <c r="H26" s="171"/>
      <c r="I26" s="172"/>
      <c r="J26" s="172"/>
      <c r="K26" s="176"/>
    </row>
    <row r="27" spans="2:11" ht="18.75" customHeight="1">
      <c r="B27" s="91">
        <v>2133</v>
      </c>
      <c r="C27" s="97" t="s">
        <v>218</v>
      </c>
      <c r="D27" s="98">
        <v>3</v>
      </c>
      <c r="E27" s="99">
        <v>3</v>
      </c>
      <c r="F27" s="89" t="s">
        <v>245</v>
      </c>
      <c r="G27" s="100" t="s">
        <v>246</v>
      </c>
      <c r="H27" s="171">
        <f>+J27</f>
        <v>1999</v>
      </c>
      <c r="I27" s="172">
        <f>J27+K27</f>
        <v>1999</v>
      </c>
      <c r="J27" s="172">
        <f>+[2]ՔԿԱԳ!$C$9</f>
        <v>1999</v>
      </c>
      <c r="K27" s="176">
        <f>[1]sheet1!AU38</f>
        <v>0</v>
      </c>
    </row>
    <row r="28" spans="2:11" ht="12.75" customHeight="1">
      <c r="B28" s="91">
        <v>2140</v>
      </c>
      <c r="C28" s="82" t="s">
        <v>218</v>
      </c>
      <c r="D28" s="92">
        <v>4</v>
      </c>
      <c r="E28" s="93">
        <v>0</v>
      </c>
      <c r="F28" s="94" t="s">
        <v>247</v>
      </c>
      <c r="G28" s="95" t="s">
        <v>248</v>
      </c>
      <c r="H28" s="171"/>
      <c r="I28" s="172"/>
      <c r="J28" s="172"/>
      <c r="K28" s="176"/>
    </row>
    <row r="29" spans="2:11" s="96" customFormat="1">
      <c r="B29" s="91"/>
      <c r="C29" s="82"/>
      <c r="D29" s="92"/>
      <c r="E29" s="93"/>
      <c r="F29" s="89" t="s">
        <v>35</v>
      </c>
      <c r="G29" s="95"/>
      <c r="H29" s="194"/>
      <c r="I29" s="169"/>
      <c r="J29" s="169"/>
      <c r="K29" s="175"/>
    </row>
    <row r="30" spans="2:11" ht="28.5" customHeight="1">
      <c r="B30" s="91">
        <v>2141</v>
      </c>
      <c r="C30" s="97" t="s">
        <v>218</v>
      </c>
      <c r="D30" s="98">
        <v>4</v>
      </c>
      <c r="E30" s="99">
        <v>1</v>
      </c>
      <c r="F30" s="89" t="s">
        <v>249</v>
      </c>
      <c r="G30" s="104" t="s">
        <v>250</v>
      </c>
      <c r="H30" s="171"/>
      <c r="I30" s="172"/>
      <c r="J30" s="172"/>
      <c r="K30" s="176"/>
    </row>
    <row r="31" spans="2:11" ht="57" customHeight="1">
      <c r="B31" s="91">
        <v>2150</v>
      </c>
      <c r="C31" s="82" t="s">
        <v>218</v>
      </c>
      <c r="D31" s="92">
        <v>5</v>
      </c>
      <c r="E31" s="93">
        <v>0</v>
      </c>
      <c r="F31" s="94" t="s">
        <v>251</v>
      </c>
      <c r="G31" s="95" t="s">
        <v>252</v>
      </c>
      <c r="H31" s="171"/>
      <c r="I31" s="172"/>
      <c r="J31" s="172"/>
      <c r="K31" s="176"/>
    </row>
    <row r="32" spans="2:11" s="96" customFormat="1">
      <c r="B32" s="91"/>
      <c r="C32" s="82"/>
      <c r="D32" s="92"/>
      <c r="E32" s="93"/>
      <c r="F32" s="89" t="s">
        <v>35</v>
      </c>
      <c r="G32" s="95"/>
      <c r="H32" s="194"/>
      <c r="I32" s="169"/>
      <c r="J32" s="169"/>
      <c r="K32" s="175"/>
    </row>
    <row r="33" spans="2:11" ht="42" customHeight="1">
      <c r="B33" s="91">
        <v>2151</v>
      </c>
      <c r="C33" s="97" t="s">
        <v>218</v>
      </c>
      <c r="D33" s="98">
        <v>5</v>
      </c>
      <c r="E33" s="99">
        <v>1</v>
      </c>
      <c r="F33" s="89" t="s">
        <v>253</v>
      </c>
      <c r="G33" s="104" t="s">
        <v>254</v>
      </c>
      <c r="H33" s="171"/>
      <c r="I33" s="172"/>
      <c r="J33" s="172"/>
      <c r="K33" s="176"/>
    </row>
    <row r="34" spans="2:11" ht="42.75" customHeight="1">
      <c r="B34" s="91">
        <v>2160</v>
      </c>
      <c r="C34" s="82" t="s">
        <v>218</v>
      </c>
      <c r="D34" s="92">
        <v>6</v>
      </c>
      <c r="E34" s="93">
        <v>0</v>
      </c>
      <c r="F34" s="94" t="s">
        <v>255</v>
      </c>
      <c r="G34" s="95" t="s">
        <v>256</v>
      </c>
      <c r="H34" s="172">
        <f>H36</f>
        <v>21830</v>
      </c>
      <c r="I34" s="172">
        <f>I36</f>
        <v>21830</v>
      </c>
      <c r="J34" s="172">
        <f>J36</f>
        <v>21830</v>
      </c>
      <c r="K34" s="176">
        <f>K36</f>
        <v>0</v>
      </c>
    </row>
    <row r="35" spans="2:11" s="96" customFormat="1">
      <c r="B35" s="91"/>
      <c r="C35" s="82"/>
      <c r="D35" s="92"/>
      <c r="E35" s="93"/>
      <c r="F35" s="89" t="s">
        <v>35</v>
      </c>
      <c r="G35" s="95"/>
      <c r="H35" s="194"/>
      <c r="I35" s="169"/>
      <c r="J35" s="169"/>
      <c r="K35" s="175"/>
    </row>
    <row r="36" spans="2:11" ht="29.25" customHeight="1">
      <c r="B36" s="91">
        <v>2161</v>
      </c>
      <c r="C36" s="97" t="s">
        <v>218</v>
      </c>
      <c r="D36" s="98">
        <v>6</v>
      </c>
      <c r="E36" s="99">
        <v>1</v>
      </c>
      <c r="F36" s="89" t="s">
        <v>257</v>
      </c>
      <c r="G36" s="100" t="s">
        <v>258</v>
      </c>
      <c r="H36" s="171">
        <f>+J36</f>
        <v>21830</v>
      </c>
      <c r="I36" s="172">
        <f>J36+K36</f>
        <v>21830</v>
      </c>
      <c r="J36" s="172">
        <f>+[2]Համայնք!$C$17</f>
        <v>21830</v>
      </c>
      <c r="K36" s="176">
        <v>0</v>
      </c>
    </row>
    <row r="37" spans="2:11" ht="25.5">
      <c r="B37" s="91">
        <v>2170</v>
      </c>
      <c r="C37" s="82" t="s">
        <v>218</v>
      </c>
      <c r="D37" s="92">
        <v>7</v>
      </c>
      <c r="E37" s="93">
        <v>0</v>
      </c>
      <c r="F37" s="94" t="s">
        <v>259</v>
      </c>
      <c r="G37" s="100"/>
      <c r="H37" s="171"/>
      <c r="I37" s="172"/>
      <c r="J37" s="172"/>
      <c r="K37" s="176"/>
    </row>
    <row r="38" spans="2:11" s="96" customFormat="1">
      <c r="B38" s="91"/>
      <c r="C38" s="82"/>
      <c r="D38" s="92"/>
      <c r="E38" s="93"/>
      <c r="F38" s="89" t="s">
        <v>35</v>
      </c>
      <c r="G38" s="95"/>
      <c r="H38" s="194"/>
      <c r="I38" s="169"/>
      <c r="J38" s="169"/>
      <c r="K38" s="175"/>
    </row>
    <row r="39" spans="2:11" ht="25.5">
      <c r="B39" s="91">
        <v>2171</v>
      </c>
      <c r="C39" s="98" t="s">
        <v>218</v>
      </c>
      <c r="D39" s="98">
        <v>7</v>
      </c>
      <c r="E39" s="99">
        <v>1</v>
      </c>
      <c r="F39" s="89" t="s">
        <v>259</v>
      </c>
      <c r="G39" s="100"/>
      <c r="H39" s="171"/>
      <c r="I39" s="172"/>
      <c r="J39" s="172"/>
      <c r="K39" s="176"/>
    </row>
    <row r="40" spans="2:11" ht="29.25" customHeight="1">
      <c r="B40" s="91">
        <v>2180</v>
      </c>
      <c r="C40" s="82" t="s">
        <v>218</v>
      </c>
      <c r="D40" s="92">
        <v>8</v>
      </c>
      <c r="E40" s="93">
        <v>0</v>
      </c>
      <c r="F40" s="94" t="s">
        <v>260</v>
      </c>
      <c r="G40" s="95" t="s">
        <v>261</v>
      </c>
      <c r="H40" s="171"/>
      <c r="I40" s="172"/>
      <c r="J40" s="172"/>
      <c r="K40" s="176"/>
    </row>
    <row r="41" spans="2:11" s="96" customFormat="1">
      <c r="B41" s="91"/>
      <c r="C41" s="82"/>
      <c r="D41" s="92"/>
      <c r="E41" s="93"/>
      <c r="F41" s="89" t="s">
        <v>35</v>
      </c>
      <c r="G41" s="95"/>
      <c r="H41" s="194"/>
      <c r="I41" s="169"/>
      <c r="J41" s="169"/>
      <c r="K41" s="175"/>
    </row>
    <row r="42" spans="2:11" ht="40.5" customHeight="1">
      <c r="B42" s="91">
        <v>2181</v>
      </c>
      <c r="C42" s="97" t="s">
        <v>218</v>
      </c>
      <c r="D42" s="98">
        <v>8</v>
      </c>
      <c r="E42" s="99">
        <v>1</v>
      </c>
      <c r="F42" s="89" t="s">
        <v>260</v>
      </c>
      <c r="G42" s="104" t="s">
        <v>262</v>
      </c>
      <c r="H42" s="171"/>
      <c r="I42" s="172"/>
      <c r="J42" s="172"/>
      <c r="K42" s="176"/>
    </row>
    <row r="43" spans="2:11">
      <c r="B43" s="91"/>
      <c r="C43" s="97"/>
      <c r="D43" s="98"/>
      <c r="E43" s="99"/>
      <c r="F43" s="105" t="s">
        <v>35</v>
      </c>
      <c r="G43" s="104"/>
      <c r="H43" s="171"/>
      <c r="I43" s="172"/>
      <c r="J43" s="172"/>
      <c r="K43" s="176"/>
    </row>
    <row r="44" spans="2:11" ht="15.75" customHeight="1">
      <c r="B44" s="91">
        <v>2182</v>
      </c>
      <c r="C44" s="97" t="s">
        <v>218</v>
      </c>
      <c r="D44" s="98">
        <v>8</v>
      </c>
      <c r="E44" s="99">
        <v>1</v>
      </c>
      <c r="F44" s="105" t="s">
        <v>263</v>
      </c>
      <c r="G44" s="104"/>
      <c r="H44" s="171"/>
      <c r="I44" s="172"/>
      <c r="J44" s="172"/>
      <c r="K44" s="176"/>
    </row>
    <row r="45" spans="2:11" ht="27" customHeight="1">
      <c r="B45" s="91">
        <v>2183</v>
      </c>
      <c r="C45" s="97" t="s">
        <v>218</v>
      </c>
      <c r="D45" s="98">
        <v>8</v>
      </c>
      <c r="E45" s="99">
        <v>1</v>
      </c>
      <c r="F45" s="105" t="s">
        <v>264</v>
      </c>
      <c r="G45" s="104"/>
      <c r="H45" s="171"/>
      <c r="I45" s="172"/>
      <c r="J45" s="172"/>
      <c r="K45" s="176"/>
    </row>
    <row r="46" spans="2:11" ht="27.75" customHeight="1">
      <c r="B46" s="91">
        <v>2184</v>
      </c>
      <c r="C46" s="97" t="s">
        <v>218</v>
      </c>
      <c r="D46" s="98">
        <v>8</v>
      </c>
      <c r="E46" s="99">
        <v>1</v>
      </c>
      <c r="F46" s="105" t="s">
        <v>265</v>
      </c>
      <c r="G46" s="104"/>
      <c r="H46" s="171"/>
      <c r="I46" s="172"/>
      <c r="J46" s="172"/>
      <c r="K46" s="176"/>
    </row>
    <row r="47" spans="2:11">
      <c r="B47" s="91">
        <v>2185</v>
      </c>
      <c r="C47" s="97" t="s">
        <v>218</v>
      </c>
      <c r="D47" s="98">
        <v>8</v>
      </c>
      <c r="E47" s="99">
        <v>1</v>
      </c>
      <c r="F47" s="105"/>
      <c r="G47" s="104"/>
      <c r="H47" s="171"/>
      <c r="I47" s="172"/>
      <c r="J47" s="172"/>
      <c r="K47" s="176"/>
    </row>
    <row r="48" spans="2:11" s="32" customFormat="1" ht="33.75" customHeight="1">
      <c r="B48" s="106">
        <v>2200</v>
      </c>
      <c r="C48" s="82" t="s">
        <v>266</v>
      </c>
      <c r="D48" s="92">
        <v>0</v>
      </c>
      <c r="E48" s="93">
        <v>0</v>
      </c>
      <c r="F48" s="85" t="s">
        <v>267</v>
      </c>
      <c r="G48" s="107" t="s">
        <v>268</v>
      </c>
      <c r="H48" s="219"/>
      <c r="I48" s="191"/>
      <c r="J48" s="191"/>
      <c r="K48" s="164"/>
    </row>
    <row r="49" spans="2:11">
      <c r="B49" s="88"/>
      <c r="C49" s="82"/>
      <c r="D49" s="83"/>
      <c r="E49" s="84"/>
      <c r="F49" s="89" t="s">
        <v>7</v>
      </c>
      <c r="G49" s="90"/>
      <c r="H49" s="192"/>
      <c r="I49" s="193"/>
      <c r="J49" s="193"/>
      <c r="K49" s="173"/>
    </row>
    <row r="50" spans="2:11" ht="18.75" customHeight="1">
      <c r="B50" s="91">
        <v>2210</v>
      </c>
      <c r="C50" s="82" t="s">
        <v>266</v>
      </c>
      <c r="D50" s="98">
        <v>1</v>
      </c>
      <c r="E50" s="99">
        <v>0</v>
      </c>
      <c r="F50" s="94" t="s">
        <v>269</v>
      </c>
      <c r="G50" s="108" t="s">
        <v>270</v>
      </c>
      <c r="H50" s="171"/>
      <c r="I50" s="172"/>
      <c r="J50" s="172"/>
      <c r="K50" s="176"/>
    </row>
    <row r="51" spans="2:11" s="96" customFormat="1">
      <c r="B51" s="91"/>
      <c r="C51" s="82"/>
      <c r="D51" s="92"/>
      <c r="E51" s="93"/>
      <c r="F51" s="89" t="s">
        <v>35</v>
      </c>
      <c r="G51" s="95"/>
      <c r="H51" s="194"/>
      <c r="I51" s="169"/>
      <c r="J51" s="169"/>
      <c r="K51" s="175"/>
    </row>
    <row r="52" spans="2:11" ht="20.25" customHeight="1">
      <c r="B52" s="91">
        <v>2211</v>
      </c>
      <c r="C52" s="97" t="s">
        <v>266</v>
      </c>
      <c r="D52" s="98">
        <v>1</v>
      </c>
      <c r="E52" s="99">
        <v>1</v>
      </c>
      <c r="F52" s="89" t="s">
        <v>271</v>
      </c>
      <c r="G52" s="104" t="s">
        <v>272</v>
      </c>
      <c r="H52" s="171"/>
      <c r="I52" s="172"/>
      <c r="J52" s="172"/>
      <c r="K52" s="176"/>
    </row>
    <row r="53" spans="2:11" ht="19.5" customHeight="1">
      <c r="B53" s="91">
        <v>2220</v>
      </c>
      <c r="C53" s="82" t="s">
        <v>266</v>
      </c>
      <c r="D53" s="92">
        <v>2</v>
      </c>
      <c r="E53" s="93">
        <v>0</v>
      </c>
      <c r="F53" s="94" t="s">
        <v>273</v>
      </c>
      <c r="G53" s="108" t="s">
        <v>274</v>
      </c>
      <c r="H53" s="171"/>
      <c r="I53" s="172"/>
      <c r="J53" s="172"/>
      <c r="K53" s="176"/>
    </row>
    <row r="54" spans="2:11" s="96" customFormat="1">
      <c r="B54" s="91"/>
      <c r="C54" s="82"/>
      <c r="D54" s="92"/>
      <c r="E54" s="93"/>
      <c r="F54" s="89" t="s">
        <v>35</v>
      </c>
      <c r="G54" s="95"/>
      <c r="H54" s="194"/>
      <c r="I54" s="169"/>
      <c r="J54" s="169"/>
      <c r="K54" s="175"/>
    </row>
    <row r="55" spans="2:11" ht="18.75" customHeight="1">
      <c r="B55" s="91">
        <v>2221</v>
      </c>
      <c r="C55" s="97" t="s">
        <v>266</v>
      </c>
      <c r="D55" s="98">
        <v>2</v>
      </c>
      <c r="E55" s="99">
        <v>1</v>
      </c>
      <c r="F55" s="89" t="s">
        <v>275</v>
      </c>
      <c r="G55" s="104" t="s">
        <v>276</v>
      </c>
      <c r="H55" s="171"/>
      <c r="I55" s="172"/>
      <c r="J55" s="172"/>
      <c r="K55" s="176"/>
    </row>
    <row r="56" spans="2:11" ht="18" customHeight="1">
      <c r="B56" s="91">
        <v>2230</v>
      </c>
      <c r="C56" s="82" t="s">
        <v>266</v>
      </c>
      <c r="D56" s="98">
        <v>3</v>
      </c>
      <c r="E56" s="99">
        <v>0</v>
      </c>
      <c r="F56" s="94" t="s">
        <v>277</v>
      </c>
      <c r="G56" s="108" t="s">
        <v>278</v>
      </c>
      <c r="H56" s="171"/>
      <c r="I56" s="172"/>
      <c r="J56" s="172"/>
      <c r="K56" s="176"/>
    </row>
    <row r="57" spans="2:11" s="96" customFormat="1">
      <c r="B57" s="91"/>
      <c r="C57" s="82"/>
      <c r="D57" s="92"/>
      <c r="E57" s="93"/>
      <c r="F57" s="89" t="s">
        <v>35</v>
      </c>
      <c r="G57" s="95"/>
      <c r="H57" s="194"/>
      <c r="I57" s="169"/>
      <c r="J57" s="169"/>
      <c r="K57" s="175"/>
    </row>
    <row r="58" spans="2:11" ht="17.25" customHeight="1">
      <c r="B58" s="91">
        <v>2231</v>
      </c>
      <c r="C58" s="97" t="s">
        <v>266</v>
      </c>
      <c r="D58" s="98">
        <v>3</v>
      </c>
      <c r="E58" s="99">
        <v>1</v>
      </c>
      <c r="F58" s="89" t="s">
        <v>279</v>
      </c>
      <c r="G58" s="104" t="s">
        <v>280</v>
      </c>
      <c r="H58" s="171"/>
      <c r="I58" s="172"/>
      <c r="J58" s="172"/>
      <c r="K58" s="176"/>
    </row>
    <row r="59" spans="2:11" ht="42" customHeight="1">
      <c r="B59" s="91">
        <v>2240</v>
      </c>
      <c r="C59" s="82" t="s">
        <v>266</v>
      </c>
      <c r="D59" s="92">
        <v>4</v>
      </c>
      <c r="E59" s="93">
        <v>0</v>
      </c>
      <c r="F59" s="94" t="s">
        <v>281</v>
      </c>
      <c r="G59" s="95" t="s">
        <v>282</v>
      </c>
      <c r="H59" s="171"/>
      <c r="I59" s="172"/>
      <c r="J59" s="172"/>
      <c r="K59" s="176"/>
    </row>
    <row r="60" spans="2:11" s="96" customFormat="1">
      <c r="B60" s="91"/>
      <c r="C60" s="82"/>
      <c r="D60" s="92"/>
      <c r="E60" s="93"/>
      <c r="F60" s="89" t="s">
        <v>35</v>
      </c>
      <c r="G60" s="95"/>
      <c r="H60" s="194"/>
      <c r="I60" s="169"/>
      <c r="J60" s="169"/>
      <c r="K60" s="175"/>
    </row>
    <row r="61" spans="2:11" ht="30.75" customHeight="1">
      <c r="B61" s="91">
        <v>2241</v>
      </c>
      <c r="C61" s="97" t="s">
        <v>266</v>
      </c>
      <c r="D61" s="98">
        <v>4</v>
      </c>
      <c r="E61" s="99">
        <v>1</v>
      </c>
      <c r="F61" s="89" t="s">
        <v>281</v>
      </c>
      <c r="G61" s="104" t="s">
        <v>282</v>
      </c>
      <c r="H61" s="171"/>
      <c r="I61" s="172"/>
      <c r="J61" s="172"/>
      <c r="K61" s="176"/>
    </row>
    <row r="62" spans="2:11" s="96" customFormat="1">
      <c r="B62" s="91"/>
      <c r="C62" s="82"/>
      <c r="D62" s="92"/>
      <c r="E62" s="93"/>
      <c r="F62" s="89" t="s">
        <v>35</v>
      </c>
      <c r="G62" s="95"/>
      <c r="H62" s="194"/>
      <c r="I62" s="169"/>
      <c r="J62" s="169"/>
      <c r="K62" s="175"/>
    </row>
    <row r="63" spans="2:11" ht="29.25" customHeight="1">
      <c r="B63" s="91">
        <v>2250</v>
      </c>
      <c r="C63" s="82" t="s">
        <v>266</v>
      </c>
      <c r="D63" s="92">
        <v>5</v>
      </c>
      <c r="E63" s="93">
        <v>0</v>
      </c>
      <c r="F63" s="94" t="s">
        <v>283</v>
      </c>
      <c r="G63" s="95" t="s">
        <v>284</v>
      </c>
      <c r="H63" s="171"/>
      <c r="I63" s="172"/>
      <c r="J63" s="172"/>
      <c r="K63" s="176"/>
    </row>
    <row r="64" spans="2:11" s="96" customFormat="1">
      <c r="B64" s="91"/>
      <c r="C64" s="82"/>
      <c r="D64" s="92"/>
      <c r="E64" s="93"/>
      <c r="F64" s="89" t="s">
        <v>35</v>
      </c>
      <c r="G64" s="95"/>
      <c r="H64" s="194"/>
      <c r="I64" s="169"/>
      <c r="J64" s="169"/>
      <c r="K64" s="175"/>
    </row>
    <row r="65" spans="2:11" ht="28.5" customHeight="1">
      <c r="B65" s="91">
        <v>2251</v>
      </c>
      <c r="C65" s="97" t="s">
        <v>266</v>
      </c>
      <c r="D65" s="98">
        <v>5</v>
      </c>
      <c r="E65" s="99">
        <v>1</v>
      </c>
      <c r="F65" s="89" t="s">
        <v>283</v>
      </c>
      <c r="G65" s="104" t="s">
        <v>285</v>
      </c>
      <c r="H65" s="171"/>
      <c r="I65" s="172"/>
      <c r="J65" s="172"/>
      <c r="K65" s="176"/>
    </row>
    <row r="66" spans="2:11" s="32" customFormat="1" ht="60.75" customHeight="1">
      <c r="B66" s="106">
        <v>2300</v>
      </c>
      <c r="C66" s="109" t="s">
        <v>286</v>
      </c>
      <c r="D66" s="92">
        <v>0</v>
      </c>
      <c r="E66" s="93">
        <v>0</v>
      </c>
      <c r="F66" s="110" t="s">
        <v>287</v>
      </c>
      <c r="G66" s="107" t="s">
        <v>288</v>
      </c>
      <c r="H66" s="219">
        <f>+H68+H73+H76+H80+H83</f>
        <v>0</v>
      </c>
      <c r="I66" s="219">
        <f t="shared" ref="I66:J66" si="0">+I68+I73+I76+I80+I83</f>
        <v>0</v>
      </c>
      <c r="J66" s="191">
        <f t="shared" si="0"/>
        <v>0</v>
      </c>
      <c r="K66" s="164"/>
    </row>
    <row r="67" spans="2:11">
      <c r="B67" s="88"/>
      <c r="C67" s="82"/>
      <c r="D67" s="83"/>
      <c r="E67" s="84"/>
      <c r="F67" s="89" t="s">
        <v>7</v>
      </c>
      <c r="G67" s="90"/>
      <c r="H67" s="192"/>
      <c r="I67" s="193"/>
      <c r="J67" s="193"/>
      <c r="K67" s="173"/>
    </row>
    <row r="68" spans="2:11" ht="27" customHeight="1">
      <c r="B68" s="91">
        <v>2310</v>
      </c>
      <c r="C68" s="109" t="s">
        <v>286</v>
      </c>
      <c r="D68" s="92">
        <v>1</v>
      </c>
      <c r="E68" s="93">
        <v>0</v>
      </c>
      <c r="F68" s="94" t="s">
        <v>289</v>
      </c>
      <c r="G68" s="95" t="s">
        <v>290</v>
      </c>
      <c r="H68" s="171"/>
      <c r="I68" s="172"/>
      <c r="J68" s="172"/>
      <c r="K68" s="176"/>
    </row>
    <row r="69" spans="2:11" s="96" customFormat="1">
      <c r="B69" s="91"/>
      <c r="C69" s="82"/>
      <c r="D69" s="92"/>
      <c r="E69" s="93"/>
      <c r="F69" s="89" t="s">
        <v>35</v>
      </c>
      <c r="G69" s="95"/>
      <c r="H69" s="194"/>
      <c r="I69" s="169"/>
      <c r="J69" s="169"/>
      <c r="K69" s="175"/>
    </row>
    <row r="70" spans="2:11" ht="16.5" customHeight="1">
      <c r="B70" s="91">
        <v>2311</v>
      </c>
      <c r="C70" s="111" t="s">
        <v>286</v>
      </c>
      <c r="D70" s="98">
        <v>1</v>
      </c>
      <c r="E70" s="99">
        <v>1</v>
      </c>
      <c r="F70" s="89" t="s">
        <v>291</v>
      </c>
      <c r="G70" s="104" t="s">
        <v>292</v>
      </c>
      <c r="H70" s="171"/>
      <c r="I70" s="172"/>
      <c r="J70" s="172"/>
      <c r="K70" s="176"/>
    </row>
    <row r="71" spans="2:11">
      <c r="B71" s="91">
        <v>2312</v>
      </c>
      <c r="C71" s="111" t="s">
        <v>286</v>
      </c>
      <c r="D71" s="98">
        <v>1</v>
      </c>
      <c r="E71" s="99">
        <v>2</v>
      </c>
      <c r="F71" s="89" t="s">
        <v>293</v>
      </c>
      <c r="G71" s="104"/>
      <c r="H71" s="171"/>
      <c r="I71" s="172"/>
      <c r="J71" s="172"/>
      <c r="K71" s="176"/>
    </row>
    <row r="72" spans="2:11">
      <c r="B72" s="91">
        <v>2313</v>
      </c>
      <c r="C72" s="111" t="s">
        <v>286</v>
      </c>
      <c r="D72" s="98">
        <v>1</v>
      </c>
      <c r="E72" s="99">
        <v>3</v>
      </c>
      <c r="F72" s="89" t="s">
        <v>294</v>
      </c>
      <c r="G72" s="104"/>
      <c r="H72" s="171"/>
      <c r="I72" s="172"/>
      <c r="J72" s="172"/>
      <c r="K72" s="176"/>
    </row>
    <row r="73" spans="2:11" ht="18.75" customHeight="1">
      <c r="B73" s="91">
        <v>2320</v>
      </c>
      <c r="C73" s="109" t="s">
        <v>286</v>
      </c>
      <c r="D73" s="92">
        <v>2</v>
      </c>
      <c r="E73" s="93">
        <v>0</v>
      </c>
      <c r="F73" s="94" t="s">
        <v>295</v>
      </c>
      <c r="G73" s="95" t="s">
        <v>296</v>
      </c>
      <c r="H73" s="171"/>
      <c r="I73" s="171"/>
      <c r="J73" s="172"/>
      <c r="K73" s="176"/>
    </row>
    <row r="74" spans="2:11" s="96" customFormat="1">
      <c r="B74" s="91"/>
      <c r="C74" s="82"/>
      <c r="D74" s="92"/>
      <c r="E74" s="93"/>
      <c r="F74" s="89" t="s">
        <v>35</v>
      </c>
      <c r="G74" s="95"/>
      <c r="H74" s="194"/>
      <c r="I74" s="169"/>
      <c r="J74" s="169"/>
      <c r="K74" s="175"/>
    </row>
    <row r="75" spans="2:11" ht="15.75" customHeight="1">
      <c r="B75" s="91">
        <v>2321</v>
      </c>
      <c r="C75" s="111" t="s">
        <v>286</v>
      </c>
      <c r="D75" s="98">
        <v>2</v>
      </c>
      <c r="E75" s="99">
        <v>1</v>
      </c>
      <c r="F75" s="89" t="s">
        <v>297</v>
      </c>
      <c r="G75" s="104" t="s">
        <v>298</v>
      </c>
      <c r="H75" s="171"/>
      <c r="I75" s="172"/>
      <c r="J75" s="172"/>
      <c r="K75" s="176"/>
    </row>
    <row r="76" spans="2:11" ht="30" customHeight="1">
      <c r="B76" s="91">
        <v>2330</v>
      </c>
      <c r="C76" s="109" t="s">
        <v>286</v>
      </c>
      <c r="D76" s="92">
        <v>3</v>
      </c>
      <c r="E76" s="93">
        <v>0</v>
      </c>
      <c r="F76" s="94" t="s">
        <v>299</v>
      </c>
      <c r="G76" s="95" t="s">
        <v>300</v>
      </c>
      <c r="H76" s="171"/>
      <c r="I76" s="172"/>
      <c r="J76" s="172"/>
      <c r="K76" s="176"/>
    </row>
    <row r="77" spans="2:11" s="96" customFormat="1">
      <c r="B77" s="91"/>
      <c r="C77" s="82"/>
      <c r="D77" s="92"/>
      <c r="E77" s="93"/>
      <c r="F77" s="89" t="s">
        <v>35</v>
      </c>
      <c r="G77" s="95"/>
      <c r="H77" s="194"/>
      <c r="I77" s="169"/>
      <c r="J77" s="169"/>
      <c r="K77" s="175"/>
    </row>
    <row r="78" spans="2:11" ht="15.75" customHeight="1">
      <c r="B78" s="91">
        <v>2331</v>
      </c>
      <c r="C78" s="111" t="s">
        <v>286</v>
      </c>
      <c r="D78" s="98">
        <v>3</v>
      </c>
      <c r="E78" s="99">
        <v>1</v>
      </c>
      <c r="F78" s="89" t="s">
        <v>301</v>
      </c>
      <c r="G78" s="104" t="s">
        <v>302</v>
      </c>
      <c r="H78" s="171"/>
      <c r="I78" s="172"/>
      <c r="J78" s="172"/>
      <c r="K78" s="176"/>
    </row>
    <row r="79" spans="2:11">
      <c r="B79" s="91">
        <v>2332</v>
      </c>
      <c r="C79" s="111" t="s">
        <v>286</v>
      </c>
      <c r="D79" s="98">
        <v>3</v>
      </c>
      <c r="E79" s="99">
        <v>2</v>
      </c>
      <c r="F79" s="89" t="s">
        <v>303</v>
      </c>
      <c r="G79" s="104"/>
      <c r="H79" s="171"/>
      <c r="I79" s="172"/>
      <c r="J79" s="172"/>
      <c r="K79" s="176"/>
    </row>
    <row r="80" spans="2:11">
      <c r="B80" s="91">
        <v>2340</v>
      </c>
      <c r="C80" s="109" t="s">
        <v>286</v>
      </c>
      <c r="D80" s="92">
        <v>4</v>
      </c>
      <c r="E80" s="93">
        <v>0</v>
      </c>
      <c r="F80" s="94" t="s">
        <v>304</v>
      </c>
      <c r="G80" s="104"/>
      <c r="H80" s="171"/>
      <c r="I80" s="172"/>
      <c r="J80" s="172"/>
      <c r="K80" s="176"/>
    </row>
    <row r="81" spans="2:11" s="96" customFormat="1">
      <c r="B81" s="91"/>
      <c r="C81" s="82"/>
      <c r="D81" s="92"/>
      <c r="E81" s="93"/>
      <c r="F81" s="89" t="s">
        <v>35</v>
      </c>
      <c r="G81" s="95"/>
      <c r="H81" s="194"/>
      <c r="I81" s="169"/>
      <c r="J81" s="169"/>
      <c r="K81" s="175"/>
    </row>
    <row r="82" spans="2:11">
      <c r="B82" s="91">
        <v>2341</v>
      </c>
      <c r="C82" s="111" t="s">
        <v>286</v>
      </c>
      <c r="D82" s="98">
        <v>4</v>
      </c>
      <c r="E82" s="99">
        <v>1</v>
      </c>
      <c r="F82" s="89" t="s">
        <v>304</v>
      </c>
      <c r="G82" s="104"/>
      <c r="H82" s="171"/>
      <c r="I82" s="172"/>
      <c r="J82" s="172"/>
      <c r="K82" s="176"/>
    </row>
    <row r="83" spans="2:11" ht="15.75" customHeight="1">
      <c r="B83" s="91">
        <v>2350</v>
      </c>
      <c r="C83" s="109" t="s">
        <v>286</v>
      </c>
      <c r="D83" s="92">
        <v>5</v>
      </c>
      <c r="E83" s="93">
        <v>0</v>
      </c>
      <c r="F83" s="94" t="s">
        <v>305</v>
      </c>
      <c r="G83" s="95" t="s">
        <v>306</v>
      </c>
      <c r="H83" s="171"/>
      <c r="I83" s="172"/>
      <c r="J83" s="172"/>
      <c r="K83" s="176"/>
    </row>
    <row r="84" spans="2:11" s="96" customFormat="1">
      <c r="B84" s="91"/>
      <c r="C84" s="82"/>
      <c r="D84" s="92"/>
      <c r="E84" s="93"/>
      <c r="F84" s="89" t="s">
        <v>35</v>
      </c>
      <c r="G84" s="95"/>
      <c r="H84" s="194"/>
      <c r="I84" s="169"/>
      <c r="J84" s="169"/>
      <c r="K84" s="175"/>
    </row>
    <row r="85" spans="2:11" ht="16.5" customHeight="1">
      <c r="B85" s="91">
        <v>2351</v>
      </c>
      <c r="C85" s="111" t="s">
        <v>286</v>
      </c>
      <c r="D85" s="98">
        <v>5</v>
      </c>
      <c r="E85" s="99">
        <v>1</v>
      </c>
      <c r="F85" s="89" t="s">
        <v>307</v>
      </c>
      <c r="G85" s="104" t="s">
        <v>306</v>
      </c>
      <c r="H85" s="171"/>
      <c r="I85" s="172"/>
      <c r="J85" s="172"/>
      <c r="K85" s="176"/>
    </row>
    <row r="86" spans="2:11" ht="42" customHeight="1">
      <c r="B86" s="91">
        <v>2360</v>
      </c>
      <c r="C86" s="109" t="s">
        <v>286</v>
      </c>
      <c r="D86" s="92">
        <v>6</v>
      </c>
      <c r="E86" s="93">
        <v>0</v>
      </c>
      <c r="F86" s="94" t="s">
        <v>308</v>
      </c>
      <c r="G86" s="95" t="s">
        <v>309</v>
      </c>
      <c r="H86" s="171"/>
      <c r="I86" s="172"/>
      <c r="J86" s="172"/>
      <c r="K86" s="176"/>
    </row>
    <row r="87" spans="2:11" s="96" customFormat="1">
      <c r="B87" s="91"/>
      <c r="C87" s="82"/>
      <c r="D87" s="92"/>
      <c r="E87" s="93"/>
      <c r="F87" s="89" t="s">
        <v>35</v>
      </c>
      <c r="G87" s="95"/>
      <c r="H87" s="194"/>
      <c r="I87" s="169"/>
      <c r="J87" s="169"/>
      <c r="K87" s="175"/>
    </row>
    <row r="88" spans="2:11" ht="40.5" customHeight="1">
      <c r="B88" s="91">
        <v>2361</v>
      </c>
      <c r="C88" s="111" t="s">
        <v>286</v>
      </c>
      <c r="D88" s="98">
        <v>6</v>
      </c>
      <c r="E88" s="99">
        <v>1</v>
      </c>
      <c r="F88" s="89" t="s">
        <v>308</v>
      </c>
      <c r="G88" s="104" t="s">
        <v>310</v>
      </c>
      <c r="H88" s="171"/>
      <c r="I88" s="172"/>
      <c r="J88" s="172"/>
      <c r="K88" s="176"/>
    </row>
    <row r="89" spans="2:11" ht="40.5" customHeight="1">
      <c r="B89" s="91">
        <v>2370</v>
      </c>
      <c r="C89" s="109" t="s">
        <v>286</v>
      </c>
      <c r="D89" s="92">
        <v>7</v>
      </c>
      <c r="E89" s="93">
        <v>0</v>
      </c>
      <c r="F89" s="94" t="s">
        <v>311</v>
      </c>
      <c r="G89" s="95" t="s">
        <v>312</v>
      </c>
      <c r="H89" s="171"/>
      <c r="I89" s="172"/>
      <c r="J89" s="172"/>
      <c r="K89" s="176"/>
    </row>
    <row r="90" spans="2:11" s="96" customFormat="1">
      <c r="B90" s="91"/>
      <c r="C90" s="82"/>
      <c r="D90" s="92"/>
      <c r="E90" s="93"/>
      <c r="F90" s="89" t="s">
        <v>35</v>
      </c>
      <c r="G90" s="95"/>
      <c r="H90" s="194"/>
      <c r="I90" s="169"/>
      <c r="J90" s="169"/>
      <c r="K90" s="175"/>
    </row>
    <row r="91" spans="2:11" ht="30.75" customHeight="1">
      <c r="B91" s="91">
        <v>2371</v>
      </c>
      <c r="C91" s="111" t="s">
        <v>286</v>
      </c>
      <c r="D91" s="98">
        <v>7</v>
      </c>
      <c r="E91" s="99">
        <v>1</v>
      </c>
      <c r="F91" s="89" t="s">
        <v>313</v>
      </c>
      <c r="G91" s="104" t="s">
        <v>314</v>
      </c>
      <c r="H91" s="171"/>
      <c r="I91" s="172"/>
      <c r="J91" s="172"/>
      <c r="K91" s="176"/>
    </row>
    <row r="92" spans="2:11" s="32" customFormat="1" ht="61.5" customHeight="1">
      <c r="B92" s="106">
        <v>2400</v>
      </c>
      <c r="C92" s="109" t="s">
        <v>315</v>
      </c>
      <c r="D92" s="92">
        <v>0</v>
      </c>
      <c r="E92" s="93">
        <v>0</v>
      </c>
      <c r="F92" s="110" t="s">
        <v>316</v>
      </c>
      <c r="G92" s="107" t="s">
        <v>317</v>
      </c>
      <c r="H92" s="220">
        <f>H94+H98+H104+H112+H117+H124+H127+H133+H142</f>
        <v>6450</v>
      </c>
      <c r="I92" s="220">
        <f>I94+I98+I104+I112+I117+I124+I127+I133+I142</f>
        <v>6450</v>
      </c>
      <c r="J92" s="220">
        <f>J94+J98+J104+J112+J117+J124+J127+J133+J142</f>
        <v>6450</v>
      </c>
      <c r="K92" s="165">
        <f>K94+K98+K112+K117+K124+K127+K133+K142</f>
        <v>0</v>
      </c>
    </row>
    <row r="93" spans="2:11">
      <c r="B93" s="88"/>
      <c r="C93" s="82"/>
      <c r="D93" s="83"/>
      <c r="E93" s="84"/>
      <c r="F93" s="89" t="s">
        <v>7</v>
      </c>
      <c r="G93" s="90"/>
      <c r="H93" s="192"/>
      <c r="I93" s="193"/>
      <c r="J93" s="193"/>
      <c r="K93" s="173"/>
    </row>
    <row r="94" spans="2:11" ht="40.5" customHeight="1">
      <c r="B94" s="91">
        <v>2410</v>
      </c>
      <c r="C94" s="109" t="s">
        <v>315</v>
      </c>
      <c r="D94" s="92">
        <v>1</v>
      </c>
      <c r="E94" s="93">
        <v>0</v>
      </c>
      <c r="F94" s="94" t="s">
        <v>318</v>
      </c>
      <c r="G94" s="95" t="s">
        <v>319</v>
      </c>
      <c r="H94" s="171"/>
      <c r="I94" s="172"/>
      <c r="J94" s="172"/>
      <c r="K94" s="176"/>
    </row>
    <row r="95" spans="2:11" s="96" customFormat="1">
      <c r="B95" s="91"/>
      <c r="C95" s="82"/>
      <c r="D95" s="92"/>
      <c r="E95" s="93"/>
      <c r="F95" s="89" t="s">
        <v>35</v>
      </c>
      <c r="G95" s="95"/>
      <c r="H95" s="194"/>
      <c r="I95" s="169"/>
      <c r="J95" s="169"/>
      <c r="K95" s="175"/>
    </row>
    <row r="96" spans="2:11" ht="29.25" customHeight="1">
      <c r="B96" s="91">
        <v>2411</v>
      </c>
      <c r="C96" s="111" t="s">
        <v>315</v>
      </c>
      <c r="D96" s="98">
        <v>1</v>
      </c>
      <c r="E96" s="99">
        <v>1</v>
      </c>
      <c r="F96" s="89" t="s">
        <v>320</v>
      </c>
      <c r="G96" s="100" t="s">
        <v>321</v>
      </c>
      <c r="H96" s="171"/>
      <c r="I96" s="172"/>
      <c r="J96" s="172"/>
      <c r="K96" s="176"/>
    </row>
    <row r="97" spans="2:11" ht="29.25" customHeight="1">
      <c r="B97" s="91">
        <v>2412</v>
      </c>
      <c r="C97" s="111" t="s">
        <v>315</v>
      </c>
      <c r="D97" s="98">
        <v>1</v>
      </c>
      <c r="E97" s="99">
        <v>2</v>
      </c>
      <c r="F97" s="89" t="s">
        <v>322</v>
      </c>
      <c r="G97" s="104" t="s">
        <v>323</v>
      </c>
      <c r="H97" s="171"/>
      <c r="I97" s="172"/>
      <c r="J97" s="172"/>
      <c r="K97" s="176"/>
    </row>
    <row r="98" spans="2:11" ht="42.75" customHeight="1">
      <c r="B98" s="91">
        <v>2420</v>
      </c>
      <c r="C98" s="109" t="s">
        <v>315</v>
      </c>
      <c r="D98" s="92">
        <v>2</v>
      </c>
      <c r="E98" s="93">
        <v>0</v>
      </c>
      <c r="F98" s="94" t="s">
        <v>324</v>
      </c>
      <c r="G98" s="95" t="s">
        <v>325</v>
      </c>
      <c r="H98" s="172">
        <f>H100+H103</f>
        <v>3450</v>
      </c>
      <c r="I98" s="172">
        <f>I100+I103</f>
        <v>3450</v>
      </c>
      <c r="J98" s="172">
        <f>J100+J103</f>
        <v>3450</v>
      </c>
      <c r="K98" s="176">
        <f>K100+K103</f>
        <v>0</v>
      </c>
    </row>
    <row r="99" spans="2:11" s="96" customFormat="1">
      <c r="B99" s="91"/>
      <c r="C99" s="82"/>
      <c r="D99" s="92"/>
      <c r="E99" s="93"/>
      <c r="F99" s="89" t="s">
        <v>35</v>
      </c>
      <c r="G99" s="95"/>
      <c r="H99" s="194"/>
      <c r="I99" s="169"/>
      <c r="J99" s="169"/>
      <c r="K99" s="175"/>
    </row>
    <row r="100" spans="2:11" ht="18" customHeight="1">
      <c r="B100" s="91">
        <v>2421</v>
      </c>
      <c r="C100" s="111" t="s">
        <v>315</v>
      </c>
      <c r="D100" s="98">
        <v>2</v>
      </c>
      <c r="E100" s="99">
        <v>1</v>
      </c>
      <c r="F100" s="89" t="s">
        <v>326</v>
      </c>
      <c r="G100" s="104" t="s">
        <v>327</v>
      </c>
      <c r="H100" s="171">
        <f>+J100</f>
        <v>3450</v>
      </c>
      <c r="I100" s="172">
        <f>J100+K100</f>
        <v>3450</v>
      </c>
      <c r="J100" s="172">
        <f>+'[2]Գյուղ. ծրագրեր'!$C$11</f>
        <v>3450</v>
      </c>
      <c r="K100" s="176">
        <f>[1]sheet1!AU48</f>
        <v>0</v>
      </c>
    </row>
    <row r="101" spans="2:11" ht="15" customHeight="1">
      <c r="B101" s="91">
        <v>2422</v>
      </c>
      <c r="C101" s="111" t="s">
        <v>315</v>
      </c>
      <c r="D101" s="98">
        <v>2</v>
      </c>
      <c r="E101" s="99">
        <v>2</v>
      </c>
      <c r="F101" s="89" t="s">
        <v>328</v>
      </c>
      <c r="G101" s="104" t="s">
        <v>329</v>
      </c>
      <c r="H101" s="171"/>
      <c r="I101" s="172"/>
      <c r="J101" s="172"/>
      <c r="K101" s="176"/>
    </row>
    <row r="102" spans="2:11" ht="15" customHeight="1">
      <c r="B102" s="91">
        <v>2423</v>
      </c>
      <c r="C102" s="111" t="s">
        <v>315</v>
      </c>
      <c r="D102" s="98">
        <v>2</v>
      </c>
      <c r="E102" s="99">
        <v>3</v>
      </c>
      <c r="F102" s="89" t="s">
        <v>330</v>
      </c>
      <c r="G102" s="104" t="s">
        <v>331</v>
      </c>
      <c r="H102" s="171"/>
      <c r="I102" s="172"/>
      <c r="J102" s="172"/>
      <c r="K102" s="176"/>
    </row>
    <row r="103" spans="2:11">
      <c r="B103" s="91">
        <v>2424</v>
      </c>
      <c r="C103" s="111" t="s">
        <v>315</v>
      </c>
      <c r="D103" s="98">
        <v>2</v>
      </c>
      <c r="E103" s="99">
        <v>4</v>
      </c>
      <c r="F103" s="89" t="s">
        <v>332</v>
      </c>
      <c r="G103" s="104"/>
      <c r="H103" s="171"/>
      <c r="I103" s="172"/>
      <c r="J103" s="172"/>
      <c r="K103" s="176"/>
    </row>
    <row r="104" spans="2:11" ht="18" customHeight="1">
      <c r="B104" s="91">
        <v>2430</v>
      </c>
      <c r="C104" s="109" t="s">
        <v>315</v>
      </c>
      <c r="D104" s="92">
        <v>3</v>
      </c>
      <c r="E104" s="93">
        <v>0</v>
      </c>
      <c r="F104" s="94" t="s">
        <v>333</v>
      </c>
      <c r="G104" s="95" t="s">
        <v>334</v>
      </c>
      <c r="H104" s="171"/>
      <c r="I104" s="172"/>
      <c r="J104" s="172"/>
      <c r="K104" s="176"/>
    </row>
    <row r="105" spans="2:11" s="96" customFormat="1" ht="15.75" customHeight="1">
      <c r="B105" s="91"/>
      <c r="C105" s="82"/>
      <c r="D105" s="92"/>
      <c r="E105" s="93"/>
      <c r="F105" s="89" t="s">
        <v>35</v>
      </c>
      <c r="G105" s="95"/>
      <c r="H105" s="194"/>
      <c r="I105" s="169"/>
      <c r="J105" s="169"/>
      <c r="K105" s="175"/>
    </row>
    <row r="106" spans="2:11" ht="15.75" customHeight="1">
      <c r="B106" s="91">
        <v>2431</v>
      </c>
      <c r="C106" s="111" t="s">
        <v>315</v>
      </c>
      <c r="D106" s="98">
        <v>3</v>
      </c>
      <c r="E106" s="99">
        <v>1</v>
      </c>
      <c r="F106" s="89" t="s">
        <v>335</v>
      </c>
      <c r="G106" s="104" t="s">
        <v>336</v>
      </c>
      <c r="H106" s="171"/>
      <c r="I106" s="172"/>
      <c r="J106" s="172"/>
      <c r="K106" s="176"/>
    </row>
    <row r="107" spans="2:11" ht="15.75" customHeight="1">
      <c r="B107" s="91">
        <v>2432</v>
      </c>
      <c r="C107" s="111" t="s">
        <v>315</v>
      </c>
      <c r="D107" s="98">
        <v>3</v>
      </c>
      <c r="E107" s="99">
        <v>2</v>
      </c>
      <c r="F107" s="89" t="s">
        <v>337</v>
      </c>
      <c r="G107" s="104" t="s">
        <v>338</v>
      </c>
      <c r="H107" s="171"/>
      <c r="I107" s="172"/>
      <c r="J107" s="172"/>
      <c r="K107" s="176"/>
    </row>
    <row r="108" spans="2:11" ht="15.75" customHeight="1">
      <c r="B108" s="91">
        <v>2433</v>
      </c>
      <c r="C108" s="111" t="s">
        <v>315</v>
      </c>
      <c r="D108" s="98">
        <v>3</v>
      </c>
      <c r="E108" s="99">
        <v>3</v>
      </c>
      <c r="F108" s="89" t="s">
        <v>339</v>
      </c>
      <c r="G108" s="104" t="s">
        <v>340</v>
      </c>
      <c r="H108" s="171"/>
      <c r="I108" s="172"/>
      <c r="J108" s="172"/>
      <c r="K108" s="176"/>
    </row>
    <row r="109" spans="2:11" ht="15.75" customHeight="1">
      <c r="B109" s="91">
        <v>2434</v>
      </c>
      <c r="C109" s="111" t="s">
        <v>315</v>
      </c>
      <c r="D109" s="98">
        <v>3</v>
      </c>
      <c r="E109" s="99">
        <v>4</v>
      </c>
      <c r="F109" s="89" t="s">
        <v>341</v>
      </c>
      <c r="G109" s="104" t="s">
        <v>342</v>
      </c>
      <c r="H109" s="171"/>
      <c r="I109" s="172"/>
      <c r="J109" s="172"/>
      <c r="K109" s="176"/>
    </row>
    <row r="110" spans="2:11" ht="15.75" customHeight="1">
      <c r="B110" s="91">
        <v>2435</v>
      </c>
      <c r="C110" s="111" t="s">
        <v>315</v>
      </c>
      <c r="D110" s="98">
        <v>3</v>
      </c>
      <c r="E110" s="99">
        <v>5</v>
      </c>
      <c r="F110" s="89" t="s">
        <v>343</v>
      </c>
      <c r="G110" s="104" t="s">
        <v>344</v>
      </c>
      <c r="H110" s="171"/>
      <c r="I110" s="172"/>
      <c r="J110" s="172"/>
      <c r="K110" s="176"/>
    </row>
    <row r="111" spans="2:11" ht="15.75" customHeight="1">
      <c r="B111" s="91">
        <v>2436</v>
      </c>
      <c r="C111" s="111" t="s">
        <v>315</v>
      </c>
      <c r="D111" s="98">
        <v>3</v>
      </c>
      <c r="E111" s="99">
        <v>6</v>
      </c>
      <c r="F111" s="89" t="s">
        <v>345</v>
      </c>
      <c r="G111" s="104" t="s">
        <v>346</v>
      </c>
      <c r="H111" s="171"/>
      <c r="I111" s="172"/>
      <c r="J111" s="172"/>
      <c r="K111" s="176"/>
    </row>
    <row r="112" spans="2:11" ht="27" customHeight="1">
      <c r="B112" s="91">
        <v>2440</v>
      </c>
      <c r="C112" s="109" t="s">
        <v>315</v>
      </c>
      <c r="D112" s="92">
        <v>4</v>
      </c>
      <c r="E112" s="93">
        <v>0</v>
      </c>
      <c r="F112" s="94" t="s">
        <v>347</v>
      </c>
      <c r="G112" s="95" t="s">
        <v>348</v>
      </c>
      <c r="H112" s="171"/>
      <c r="I112" s="172"/>
      <c r="J112" s="172"/>
      <c r="K112" s="176"/>
    </row>
    <row r="113" spans="2:11" s="96" customFormat="1">
      <c r="B113" s="91"/>
      <c r="C113" s="82"/>
      <c r="D113" s="92"/>
      <c r="E113" s="93"/>
      <c r="F113" s="89" t="s">
        <v>35</v>
      </c>
      <c r="G113" s="95"/>
      <c r="H113" s="194"/>
      <c r="I113" s="169"/>
      <c r="J113" s="169"/>
      <c r="K113" s="175"/>
    </row>
    <row r="114" spans="2:11" ht="30.75" customHeight="1">
      <c r="B114" s="91">
        <v>2441</v>
      </c>
      <c r="C114" s="111" t="s">
        <v>315</v>
      </c>
      <c r="D114" s="98">
        <v>4</v>
      </c>
      <c r="E114" s="99">
        <v>1</v>
      </c>
      <c r="F114" s="89" t="s">
        <v>349</v>
      </c>
      <c r="G114" s="104" t="s">
        <v>350</v>
      </c>
      <c r="H114" s="171"/>
      <c r="I114" s="172"/>
      <c r="J114" s="172"/>
      <c r="K114" s="176"/>
    </row>
    <row r="115" spans="2:11" ht="17.25" customHeight="1">
      <c r="B115" s="91">
        <v>2442</v>
      </c>
      <c r="C115" s="111" t="s">
        <v>315</v>
      </c>
      <c r="D115" s="98">
        <v>4</v>
      </c>
      <c r="E115" s="99">
        <v>2</v>
      </c>
      <c r="F115" s="89" t="s">
        <v>351</v>
      </c>
      <c r="G115" s="104" t="s">
        <v>352</v>
      </c>
      <c r="H115" s="171"/>
      <c r="I115" s="172"/>
      <c r="J115" s="172"/>
      <c r="K115" s="176"/>
    </row>
    <row r="116" spans="2:11" ht="18" customHeight="1">
      <c r="B116" s="91">
        <v>2443</v>
      </c>
      <c r="C116" s="111" t="s">
        <v>315</v>
      </c>
      <c r="D116" s="98">
        <v>4</v>
      </c>
      <c r="E116" s="99">
        <v>3</v>
      </c>
      <c r="F116" s="89" t="s">
        <v>353</v>
      </c>
      <c r="G116" s="104" t="s">
        <v>354</v>
      </c>
      <c r="H116" s="171"/>
      <c r="I116" s="172"/>
      <c r="J116" s="172"/>
      <c r="K116" s="176"/>
    </row>
    <row r="117" spans="2:11" ht="17.25" customHeight="1">
      <c r="B117" s="91">
        <v>2450</v>
      </c>
      <c r="C117" s="109" t="s">
        <v>315</v>
      </c>
      <c r="D117" s="92">
        <v>5</v>
      </c>
      <c r="E117" s="93">
        <v>0</v>
      </c>
      <c r="F117" s="94" t="s">
        <v>355</v>
      </c>
      <c r="G117" s="108" t="s">
        <v>356</v>
      </c>
      <c r="H117" s="172">
        <f>H119</f>
        <v>3000</v>
      </c>
      <c r="I117" s="172">
        <f>I119</f>
        <v>3000</v>
      </c>
      <c r="J117" s="172">
        <f>J119</f>
        <v>3000</v>
      </c>
      <c r="K117" s="176">
        <f>K119</f>
        <v>0</v>
      </c>
    </row>
    <row r="118" spans="2:11" s="96" customFormat="1" ht="15.75" customHeight="1">
      <c r="B118" s="91"/>
      <c r="C118" s="82"/>
      <c r="D118" s="92"/>
      <c r="E118" s="93"/>
      <c r="F118" s="89" t="s">
        <v>35</v>
      </c>
      <c r="G118" s="95"/>
      <c r="H118" s="194"/>
      <c r="I118" s="169"/>
      <c r="J118" s="169"/>
      <c r="K118" s="175"/>
    </row>
    <row r="119" spans="2:11" ht="15.75" customHeight="1">
      <c r="B119" s="91">
        <v>2451</v>
      </c>
      <c r="C119" s="111" t="s">
        <v>315</v>
      </c>
      <c r="D119" s="98">
        <v>5</v>
      </c>
      <c r="E119" s="99">
        <v>1</v>
      </c>
      <c r="F119" s="89" t="s">
        <v>357</v>
      </c>
      <c r="G119" s="104" t="s">
        <v>358</v>
      </c>
      <c r="H119" s="171">
        <f>+J119</f>
        <v>3000</v>
      </c>
      <c r="I119" s="172">
        <f>J119+K119</f>
        <v>3000</v>
      </c>
      <c r="J119" s="172">
        <f>+'[2]Ճանապարհ. տրանսպ.'!$C$8</f>
        <v>3000</v>
      </c>
      <c r="K119" s="176">
        <v>0</v>
      </c>
    </row>
    <row r="120" spans="2:11" ht="15.75" customHeight="1">
      <c r="B120" s="91">
        <v>2452</v>
      </c>
      <c r="C120" s="111" t="s">
        <v>315</v>
      </c>
      <c r="D120" s="98">
        <v>5</v>
      </c>
      <c r="E120" s="99">
        <v>2</v>
      </c>
      <c r="F120" s="89" t="s">
        <v>359</v>
      </c>
      <c r="G120" s="104" t="s">
        <v>360</v>
      </c>
      <c r="H120" s="171"/>
      <c r="I120" s="172"/>
      <c r="J120" s="172"/>
      <c r="K120" s="176"/>
    </row>
    <row r="121" spans="2:11" ht="15.75" customHeight="1">
      <c r="B121" s="91">
        <v>2453</v>
      </c>
      <c r="C121" s="111" t="s">
        <v>315</v>
      </c>
      <c r="D121" s="98">
        <v>5</v>
      </c>
      <c r="E121" s="99">
        <v>3</v>
      </c>
      <c r="F121" s="89" t="s">
        <v>361</v>
      </c>
      <c r="G121" s="104" t="s">
        <v>362</v>
      </c>
      <c r="H121" s="171"/>
      <c r="I121" s="172"/>
      <c r="J121" s="172"/>
      <c r="K121" s="176"/>
    </row>
    <row r="122" spans="2:11" ht="15.75" customHeight="1">
      <c r="B122" s="91">
        <v>2454</v>
      </c>
      <c r="C122" s="111" t="s">
        <v>315</v>
      </c>
      <c r="D122" s="98">
        <v>5</v>
      </c>
      <c r="E122" s="99">
        <v>4</v>
      </c>
      <c r="F122" s="89" t="s">
        <v>363</v>
      </c>
      <c r="G122" s="104" t="s">
        <v>364</v>
      </c>
      <c r="H122" s="171"/>
      <c r="I122" s="172"/>
      <c r="J122" s="172"/>
      <c r="K122" s="176"/>
    </row>
    <row r="123" spans="2:11" ht="15.75" customHeight="1">
      <c r="B123" s="91">
        <v>2455</v>
      </c>
      <c r="C123" s="111" t="s">
        <v>315</v>
      </c>
      <c r="D123" s="98">
        <v>5</v>
      </c>
      <c r="E123" s="99">
        <v>5</v>
      </c>
      <c r="F123" s="89" t="s">
        <v>365</v>
      </c>
      <c r="G123" s="104" t="s">
        <v>366</v>
      </c>
      <c r="H123" s="171"/>
      <c r="I123" s="172"/>
      <c r="J123" s="172"/>
      <c r="K123" s="176"/>
    </row>
    <row r="124" spans="2:11" ht="16.5" customHeight="1">
      <c r="B124" s="91">
        <v>2460</v>
      </c>
      <c r="C124" s="109" t="s">
        <v>315</v>
      </c>
      <c r="D124" s="92">
        <v>6</v>
      </c>
      <c r="E124" s="93">
        <v>0</v>
      </c>
      <c r="F124" s="94" t="s">
        <v>367</v>
      </c>
      <c r="G124" s="95" t="s">
        <v>368</v>
      </c>
      <c r="H124" s="171"/>
      <c r="I124" s="172"/>
      <c r="J124" s="172"/>
      <c r="K124" s="176"/>
    </row>
    <row r="125" spans="2:11" s="96" customFormat="1">
      <c r="B125" s="91"/>
      <c r="C125" s="82"/>
      <c r="D125" s="92"/>
      <c r="E125" s="93"/>
      <c r="F125" s="89" t="s">
        <v>35</v>
      </c>
      <c r="G125" s="95"/>
      <c r="H125" s="194"/>
      <c r="I125" s="169"/>
      <c r="J125" s="169"/>
      <c r="K125" s="175"/>
    </row>
    <row r="126" spans="2:11" ht="17.25" customHeight="1">
      <c r="B126" s="91">
        <v>2461</v>
      </c>
      <c r="C126" s="111" t="s">
        <v>315</v>
      </c>
      <c r="D126" s="98">
        <v>6</v>
      </c>
      <c r="E126" s="99">
        <v>1</v>
      </c>
      <c r="F126" s="89" t="s">
        <v>369</v>
      </c>
      <c r="G126" s="104" t="s">
        <v>368</v>
      </c>
      <c r="H126" s="171"/>
      <c r="I126" s="172"/>
      <c r="J126" s="172"/>
      <c r="K126" s="176"/>
    </row>
    <row r="127" spans="2:11" ht="18.75" customHeight="1">
      <c r="B127" s="91">
        <v>2470</v>
      </c>
      <c r="C127" s="109" t="s">
        <v>315</v>
      </c>
      <c r="D127" s="92">
        <v>7</v>
      </c>
      <c r="E127" s="93">
        <v>0</v>
      </c>
      <c r="F127" s="94" t="s">
        <v>370</v>
      </c>
      <c r="G127" s="108" t="s">
        <v>371</v>
      </c>
      <c r="H127" s="171"/>
      <c r="I127" s="172"/>
      <c r="J127" s="172"/>
      <c r="K127" s="176"/>
    </row>
    <row r="128" spans="2:11" s="96" customFormat="1">
      <c r="B128" s="91"/>
      <c r="C128" s="82"/>
      <c r="D128" s="92"/>
      <c r="E128" s="93"/>
      <c r="F128" s="89" t="s">
        <v>35</v>
      </c>
      <c r="G128" s="95"/>
      <c r="H128" s="194"/>
      <c r="I128" s="169"/>
      <c r="J128" s="169"/>
      <c r="K128" s="175"/>
    </row>
    <row r="129" spans="2:11" ht="28.5" customHeight="1">
      <c r="B129" s="91">
        <v>2471</v>
      </c>
      <c r="C129" s="111" t="s">
        <v>315</v>
      </c>
      <c r="D129" s="98">
        <v>7</v>
      </c>
      <c r="E129" s="99">
        <v>1</v>
      </c>
      <c r="F129" s="89" t="s">
        <v>372</v>
      </c>
      <c r="G129" s="104" t="s">
        <v>373</v>
      </c>
      <c r="H129" s="171"/>
      <c r="I129" s="172"/>
      <c r="J129" s="172"/>
      <c r="K129" s="176"/>
    </row>
    <row r="130" spans="2:11" ht="30" customHeight="1">
      <c r="B130" s="91">
        <v>2472</v>
      </c>
      <c r="C130" s="111" t="s">
        <v>315</v>
      </c>
      <c r="D130" s="98">
        <v>7</v>
      </c>
      <c r="E130" s="99">
        <v>2</v>
      </c>
      <c r="F130" s="89" t="s">
        <v>374</v>
      </c>
      <c r="G130" s="112" t="s">
        <v>375</v>
      </c>
      <c r="H130" s="171"/>
      <c r="I130" s="172"/>
      <c r="J130" s="172"/>
      <c r="K130" s="176"/>
    </row>
    <row r="131" spans="2:11" ht="16.5" customHeight="1">
      <c r="B131" s="91">
        <v>2473</v>
      </c>
      <c r="C131" s="111" t="s">
        <v>315</v>
      </c>
      <c r="D131" s="98">
        <v>7</v>
      </c>
      <c r="E131" s="99">
        <v>3</v>
      </c>
      <c r="F131" s="89" t="s">
        <v>376</v>
      </c>
      <c r="G131" s="104" t="s">
        <v>377</v>
      </c>
      <c r="H131" s="171"/>
      <c r="I131" s="172"/>
      <c r="J131" s="172"/>
      <c r="K131" s="176"/>
    </row>
    <row r="132" spans="2:11" ht="18.75" customHeight="1">
      <c r="B132" s="91">
        <v>2474</v>
      </c>
      <c r="C132" s="111" t="s">
        <v>315</v>
      </c>
      <c r="D132" s="98">
        <v>7</v>
      </c>
      <c r="E132" s="99">
        <v>4</v>
      </c>
      <c r="F132" s="89" t="s">
        <v>378</v>
      </c>
      <c r="G132" s="100" t="s">
        <v>379</v>
      </c>
      <c r="H132" s="171"/>
      <c r="I132" s="172"/>
      <c r="J132" s="172"/>
      <c r="K132" s="176"/>
    </row>
    <row r="133" spans="2:11" ht="29.25" customHeight="1">
      <c r="B133" s="91">
        <v>2480</v>
      </c>
      <c r="C133" s="109" t="s">
        <v>315</v>
      </c>
      <c r="D133" s="92">
        <v>8</v>
      </c>
      <c r="E133" s="93">
        <v>0</v>
      </c>
      <c r="F133" s="94" t="s">
        <v>380</v>
      </c>
      <c r="G133" s="95" t="s">
        <v>381</v>
      </c>
      <c r="H133" s="171"/>
      <c r="I133" s="172"/>
      <c r="J133" s="172"/>
      <c r="K133" s="176"/>
    </row>
    <row r="134" spans="2:11" s="96" customFormat="1">
      <c r="B134" s="91"/>
      <c r="C134" s="82"/>
      <c r="D134" s="92"/>
      <c r="E134" s="93"/>
      <c r="F134" s="89" t="s">
        <v>35</v>
      </c>
      <c r="G134" s="95"/>
      <c r="H134" s="194"/>
      <c r="I134" s="169"/>
      <c r="J134" s="169"/>
      <c r="K134" s="175"/>
    </row>
    <row r="135" spans="2:11" ht="54.75" customHeight="1">
      <c r="B135" s="91">
        <v>2481</v>
      </c>
      <c r="C135" s="111" t="s">
        <v>315</v>
      </c>
      <c r="D135" s="98">
        <v>8</v>
      </c>
      <c r="E135" s="99">
        <v>1</v>
      </c>
      <c r="F135" s="89" t="s">
        <v>382</v>
      </c>
      <c r="G135" s="104" t="s">
        <v>383</v>
      </c>
      <c r="H135" s="171"/>
      <c r="I135" s="172"/>
      <c r="J135" s="172"/>
      <c r="K135" s="176"/>
    </row>
    <row r="136" spans="2:11" ht="54.75" customHeight="1">
      <c r="B136" s="91">
        <v>2482</v>
      </c>
      <c r="C136" s="111" t="s">
        <v>315</v>
      </c>
      <c r="D136" s="98">
        <v>8</v>
      </c>
      <c r="E136" s="99">
        <v>2</v>
      </c>
      <c r="F136" s="89" t="s">
        <v>384</v>
      </c>
      <c r="G136" s="104" t="s">
        <v>385</v>
      </c>
      <c r="H136" s="171"/>
      <c r="I136" s="172"/>
      <c r="J136" s="172"/>
      <c r="K136" s="176"/>
    </row>
    <row r="137" spans="2:11" ht="41.25" customHeight="1">
      <c r="B137" s="91">
        <v>2483</v>
      </c>
      <c r="C137" s="111" t="s">
        <v>315</v>
      </c>
      <c r="D137" s="98">
        <v>8</v>
      </c>
      <c r="E137" s="99">
        <v>3</v>
      </c>
      <c r="F137" s="89" t="s">
        <v>386</v>
      </c>
      <c r="G137" s="104" t="s">
        <v>387</v>
      </c>
      <c r="H137" s="171"/>
      <c r="I137" s="172"/>
      <c r="J137" s="172"/>
      <c r="K137" s="176"/>
    </row>
    <row r="138" spans="2:11" ht="37.5" customHeight="1">
      <c r="B138" s="91">
        <v>2484</v>
      </c>
      <c r="C138" s="111" t="s">
        <v>315</v>
      </c>
      <c r="D138" s="98">
        <v>8</v>
      </c>
      <c r="E138" s="99">
        <v>4</v>
      </c>
      <c r="F138" s="89" t="s">
        <v>388</v>
      </c>
      <c r="G138" s="104" t="s">
        <v>389</v>
      </c>
      <c r="H138" s="171"/>
      <c r="I138" s="172"/>
      <c r="J138" s="172"/>
      <c r="K138" s="176"/>
    </row>
    <row r="139" spans="2:11" ht="30" customHeight="1">
      <c r="B139" s="91">
        <v>2485</v>
      </c>
      <c r="C139" s="111" t="s">
        <v>315</v>
      </c>
      <c r="D139" s="98">
        <v>8</v>
      </c>
      <c r="E139" s="99">
        <v>5</v>
      </c>
      <c r="F139" s="89" t="s">
        <v>390</v>
      </c>
      <c r="G139" s="104" t="s">
        <v>391</v>
      </c>
      <c r="H139" s="171"/>
      <c r="I139" s="172"/>
      <c r="J139" s="172"/>
      <c r="K139" s="176"/>
    </row>
    <row r="140" spans="2:11" ht="30" customHeight="1">
      <c r="B140" s="91">
        <v>2486</v>
      </c>
      <c r="C140" s="111" t="s">
        <v>315</v>
      </c>
      <c r="D140" s="98">
        <v>8</v>
      </c>
      <c r="E140" s="99">
        <v>6</v>
      </c>
      <c r="F140" s="89" t="s">
        <v>392</v>
      </c>
      <c r="G140" s="104" t="s">
        <v>393</v>
      </c>
      <c r="H140" s="171"/>
      <c r="I140" s="172"/>
      <c r="J140" s="172"/>
      <c r="K140" s="176"/>
    </row>
    <row r="141" spans="2:11" ht="27.75" customHeight="1">
      <c r="B141" s="91">
        <v>2487</v>
      </c>
      <c r="C141" s="111" t="s">
        <v>315</v>
      </c>
      <c r="D141" s="98">
        <v>8</v>
      </c>
      <c r="E141" s="99">
        <v>7</v>
      </c>
      <c r="F141" s="89" t="s">
        <v>394</v>
      </c>
      <c r="G141" s="104" t="s">
        <v>395</v>
      </c>
      <c r="H141" s="171"/>
      <c r="I141" s="172"/>
      <c r="J141" s="172"/>
      <c r="K141" s="176"/>
    </row>
    <row r="142" spans="2:11" ht="29.25" customHeight="1">
      <c r="B142" s="91">
        <v>2490</v>
      </c>
      <c r="C142" s="109" t="s">
        <v>315</v>
      </c>
      <c r="D142" s="92">
        <v>9</v>
      </c>
      <c r="E142" s="93">
        <v>0</v>
      </c>
      <c r="F142" s="94" t="s">
        <v>396</v>
      </c>
      <c r="G142" s="95" t="s">
        <v>397</v>
      </c>
      <c r="H142" s="171"/>
      <c r="I142" s="172"/>
      <c r="J142" s="172"/>
      <c r="K142" s="176"/>
    </row>
    <row r="143" spans="2:11" s="96" customFormat="1">
      <c r="B143" s="91"/>
      <c r="C143" s="82"/>
      <c r="D143" s="92"/>
      <c r="E143" s="93"/>
      <c r="F143" s="89" t="s">
        <v>35</v>
      </c>
      <c r="G143" s="95"/>
      <c r="H143" s="194"/>
      <c r="I143" s="169"/>
      <c r="J143" s="169"/>
      <c r="K143" s="175"/>
    </row>
    <row r="144" spans="2:11" ht="30" customHeight="1">
      <c r="B144" s="91">
        <v>2491</v>
      </c>
      <c r="C144" s="111" t="s">
        <v>315</v>
      </c>
      <c r="D144" s="98">
        <v>9</v>
      </c>
      <c r="E144" s="99">
        <v>1</v>
      </c>
      <c r="F144" s="89" t="s">
        <v>396</v>
      </c>
      <c r="G144" s="104" t="s">
        <v>398</v>
      </c>
      <c r="H144" s="171"/>
      <c r="I144" s="172"/>
      <c r="J144" s="172"/>
      <c r="K144" s="176"/>
    </row>
    <row r="145" spans="2:11" s="32" customFormat="1" ht="54.75" customHeight="1">
      <c r="B145" s="106">
        <v>2500</v>
      </c>
      <c r="C145" s="109" t="s">
        <v>399</v>
      </c>
      <c r="D145" s="92">
        <v>0</v>
      </c>
      <c r="E145" s="93">
        <v>0</v>
      </c>
      <c r="F145" s="110" t="s">
        <v>400</v>
      </c>
      <c r="G145" s="107" t="s">
        <v>401</v>
      </c>
      <c r="H145" s="219">
        <f>H147+H150+H153+H156+H159+H162</f>
        <v>168600</v>
      </c>
      <c r="I145" s="191">
        <f>I147+I150+I153+I156+I159+I162</f>
        <v>168600</v>
      </c>
      <c r="J145" s="191">
        <f>J147+J150+J153+J156+J159+J162</f>
        <v>168600</v>
      </c>
      <c r="K145" s="164">
        <f>K147+K150+K153+K156+K159+K162</f>
        <v>0</v>
      </c>
    </row>
    <row r="146" spans="2:11">
      <c r="B146" s="88"/>
      <c r="C146" s="82"/>
      <c r="D146" s="83"/>
      <c r="E146" s="84"/>
      <c r="F146" s="89" t="s">
        <v>7</v>
      </c>
      <c r="G146" s="90"/>
      <c r="H146" s="192"/>
      <c r="I146" s="193"/>
      <c r="J146" s="193"/>
      <c r="K146" s="173"/>
    </row>
    <row r="147" spans="2:11" ht="17.25" customHeight="1">
      <c r="B147" s="91">
        <v>2510</v>
      </c>
      <c r="C147" s="109" t="s">
        <v>399</v>
      </c>
      <c r="D147" s="92">
        <v>1</v>
      </c>
      <c r="E147" s="93">
        <v>0</v>
      </c>
      <c r="F147" s="94" t="s">
        <v>402</v>
      </c>
      <c r="G147" s="95" t="s">
        <v>403</v>
      </c>
      <c r="H147" s="171">
        <f>+J147</f>
        <v>78600</v>
      </c>
      <c r="I147" s="172">
        <f>J147+K147</f>
        <v>78600</v>
      </c>
      <c r="J147" s="172">
        <f>+[2]Աղբահանություն!$C$7</f>
        <v>78600</v>
      </c>
      <c r="K147" s="176"/>
    </row>
    <row r="148" spans="2:11" s="96" customFormat="1">
      <c r="B148" s="91"/>
      <c r="C148" s="82"/>
      <c r="D148" s="92"/>
      <c r="E148" s="93"/>
      <c r="F148" s="89" t="s">
        <v>35</v>
      </c>
      <c r="G148" s="95"/>
      <c r="H148" s="194"/>
      <c r="I148" s="169"/>
      <c r="J148" s="169"/>
      <c r="K148" s="175"/>
    </row>
    <row r="149" spans="2:11" ht="17.25" customHeight="1">
      <c r="B149" s="91">
        <v>2511</v>
      </c>
      <c r="C149" s="111" t="s">
        <v>399</v>
      </c>
      <c r="D149" s="98">
        <v>1</v>
      </c>
      <c r="E149" s="99">
        <v>1</v>
      </c>
      <c r="F149" s="89" t="s">
        <v>402</v>
      </c>
      <c r="G149" s="104" t="s">
        <v>404</v>
      </c>
      <c r="H149" s="171"/>
      <c r="I149" s="172"/>
      <c r="J149" s="172"/>
      <c r="K149" s="176"/>
    </row>
    <row r="150" spans="2:11" ht="15" customHeight="1">
      <c r="B150" s="91">
        <v>2520</v>
      </c>
      <c r="C150" s="109" t="s">
        <v>399</v>
      </c>
      <c r="D150" s="92">
        <v>2</v>
      </c>
      <c r="E150" s="93">
        <v>0</v>
      </c>
      <c r="F150" s="94" t="s">
        <v>405</v>
      </c>
      <c r="G150" s="95" t="s">
        <v>406</v>
      </c>
      <c r="H150" s="171"/>
      <c r="I150" s="172"/>
      <c r="J150" s="172"/>
      <c r="K150" s="176"/>
    </row>
    <row r="151" spans="2:11" s="96" customFormat="1">
      <c r="B151" s="91"/>
      <c r="C151" s="82"/>
      <c r="D151" s="92"/>
      <c r="E151" s="93"/>
      <c r="F151" s="89" t="s">
        <v>35</v>
      </c>
      <c r="G151" s="95"/>
      <c r="H151" s="194"/>
      <c r="I151" s="169"/>
      <c r="J151" s="169"/>
      <c r="K151" s="175"/>
    </row>
    <row r="152" spans="2:11" ht="16.5" customHeight="1">
      <c r="B152" s="91">
        <v>2521</v>
      </c>
      <c r="C152" s="111" t="s">
        <v>399</v>
      </c>
      <c r="D152" s="98">
        <v>2</v>
      </c>
      <c r="E152" s="99">
        <v>1</v>
      </c>
      <c r="F152" s="89" t="s">
        <v>407</v>
      </c>
      <c r="G152" s="104" t="s">
        <v>408</v>
      </c>
      <c r="H152" s="171"/>
      <c r="I152" s="172"/>
      <c r="J152" s="172"/>
      <c r="K152" s="176"/>
    </row>
    <row r="153" spans="2:11" ht="30.75" customHeight="1">
      <c r="B153" s="91">
        <v>2530</v>
      </c>
      <c r="C153" s="109" t="s">
        <v>399</v>
      </c>
      <c r="D153" s="92">
        <v>3</v>
      </c>
      <c r="E153" s="93">
        <v>0</v>
      </c>
      <c r="F153" s="94" t="s">
        <v>409</v>
      </c>
      <c r="G153" s="95" t="s">
        <v>410</v>
      </c>
      <c r="H153" s="171"/>
      <c r="I153" s="172"/>
      <c r="J153" s="172"/>
      <c r="K153" s="176"/>
    </row>
    <row r="154" spans="2:11" s="96" customFormat="1">
      <c r="B154" s="91"/>
      <c r="C154" s="82"/>
      <c r="D154" s="92"/>
      <c r="E154" s="93"/>
      <c r="F154" s="89" t="s">
        <v>35</v>
      </c>
      <c r="G154" s="95"/>
      <c r="H154" s="194"/>
      <c r="I154" s="169"/>
      <c r="J154" s="169"/>
      <c r="K154" s="175"/>
    </row>
    <row r="155" spans="2:11" ht="15" customHeight="1">
      <c r="B155" s="91">
        <v>2531</v>
      </c>
      <c r="C155" s="111" t="s">
        <v>399</v>
      </c>
      <c r="D155" s="98">
        <v>3</v>
      </c>
      <c r="E155" s="99">
        <v>1</v>
      </c>
      <c r="F155" s="89" t="s">
        <v>409</v>
      </c>
      <c r="G155" s="104" t="s">
        <v>411</v>
      </c>
      <c r="H155" s="171"/>
      <c r="I155" s="172"/>
      <c r="J155" s="172"/>
      <c r="K155" s="176"/>
    </row>
    <row r="156" spans="2:11" ht="29.25" customHeight="1">
      <c r="B156" s="91">
        <v>2540</v>
      </c>
      <c r="C156" s="109" t="s">
        <v>399</v>
      </c>
      <c r="D156" s="92">
        <v>4</v>
      </c>
      <c r="E156" s="93">
        <v>0</v>
      </c>
      <c r="F156" s="94" t="s">
        <v>412</v>
      </c>
      <c r="G156" s="95" t="s">
        <v>413</v>
      </c>
      <c r="H156" s="171"/>
      <c r="I156" s="172"/>
      <c r="J156" s="172"/>
      <c r="K156" s="176"/>
    </row>
    <row r="157" spans="2:11" s="96" customFormat="1">
      <c r="B157" s="91"/>
      <c r="C157" s="82"/>
      <c r="D157" s="92"/>
      <c r="E157" s="93"/>
      <c r="F157" s="89" t="s">
        <v>35</v>
      </c>
      <c r="G157" s="95"/>
      <c r="H157" s="194"/>
      <c r="I157" s="169"/>
      <c r="J157" s="169"/>
      <c r="K157" s="175"/>
    </row>
    <row r="158" spans="2:11" ht="17.25" customHeight="1">
      <c r="B158" s="91">
        <v>2541</v>
      </c>
      <c r="C158" s="111" t="s">
        <v>399</v>
      </c>
      <c r="D158" s="98">
        <v>4</v>
      </c>
      <c r="E158" s="99">
        <v>1</v>
      </c>
      <c r="F158" s="89" t="s">
        <v>412</v>
      </c>
      <c r="G158" s="104" t="s">
        <v>414</v>
      </c>
      <c r="H158" s="171"/>
      <c r="I158" s="172"/>
      <c r="J158" s="172"/>
      <c r="K158" s="176"/>
    </row>
    <row r="159" spans="2:11" ht="27" customHeight="1">
      <c r="B159" s="91">
        <v>2550</v>
      </c>
      <c r="C159" s="109" t="s">
        <v>399</v>
      </c>
      <c r="D159" s="92">
        <v>5</v>
      </c>
      <c r="E159" s="93">
        <v>0</v>
      </c>
      <c r="F159" s="94" t="s">
        <v>415</v>
      </c>
      <c r="G159" s="95" t="s">
        <v>416</v>
      </c>
      <c r="H159" s="171"/>
      <c r="I159" s="172"/>
      <c r="J159" s="172"/>
      <c r="K159" s="176"/>
    </row>
    <row r="160" spans="2:11" s="96" customFormat="1">
      <c r="B160" s="91"/>
      <c r="C160" s="82"/>
      <c r="D160" s="92"/>
      <c r="E160" s="93"/>
      <c r="F160" s="89" t="s">
        <v>35</v>
      </c>
      <c r="G160" s="95"/>
      <c r="H160" s="194"/>
      <c r="I160" s="169"/>
      <c r="J160" s="169"/>
      <c r="K160" s="175"/>
    </row>
    <row r="161" spans="2:11" ht="40.5" customHeight="1">
      <c r="B161" s="91">
        <v>2551</v>
      </c>
      <c r="C161" s="111" t="s">
        <v>399</v>
      </c>
      <c r="D161" s="98">
        <v>5</v>
      </c>
      <c r="E161" s="99">
        <v>1</v>
      </c>
      <c r="F161" s="89" t="s">
        <v>415</v>
      </c>
      <c r="G161" s="104" t="s">
        <v>417</v>
      </c>
      <c r="H161" s="171"/>
      <c r="I161" s="172"/>
      <c r="J161" s="172"/>
      <c r="K161" s="176"/>
    </row>
    <row r="162" spans="2:11" ht="31.5" customHeight="1">
      <c r="B162" s="91">
        <v>2560</v>
      </c>
      <c r="C162" s="109" t="s">
        <v>399</v>
      </c>
      <c r="D162" s="92">
        <v>6</v>
      </c>
      <c r="E162" s="93">
        <v>0</v>
      </c>
      <c r="F162" s="94" t="s">
        <v>418</v>
      </c>
      <c r="G162" s="95" t="s">
        <v>419</v>
      </c>
      <c r="H162" s="172">
        <f>H164</f>
        <v>90000</v>
      </c>
      <c r="I162" s="172">
        <f>I164</f>
        <v>90000</v>
      </c>
      <c r="J162" s="172">
        <f>J164</f>
        <v>90000</v>
      </c>
      <c r="K162" s="176">
        <f>K164</f>
        <v>0</v>
      </c>
    </row>
    <row r="163" spans="2:11" s="96" customFormat="1">
      <c r="B163" s="91"/>
      <c r="C163" s="82"/>
      <c r="D163" s="92"/>
      <c r="E163" s="93"/>
      <c r="F163" s="89" t="s">
        <v>35</v>
      </c>
      <c r="G163" s="95"/>
      <c r="H163" s="194"/>
      <c r="I163" s="169"/>
      <c r="J163" s="169"/>
      <c r="K163" s="175"/>
    </row>
    <row r="164" spans="2:11" ht="30.75" customHeight="1">
      <c r="B164" s="91">
        <v>2561</v>
      </c>
      <c r="C164" s="111" t="s">
        <v>399</v>
      </c>
      <c r="D164" s="98">
        <v>6</v>
      </c>
      <c r="E164" s="99">
        <v>1</v>
      </c>
      <c r="F164" s="89" t="s">
        <v>418</v>
      </c>
      <c r="G164" s="104" t="s">
        <v>420</v>
      </c>
      <c r="H164" s="171">
        <f>+J164</f>
        <v>90000</v>
      </c>
      <c r="I164" s="172">
        <f>J164+K164</f>
        <v>90000</v>
      </c>
      <c r="J164" s="172">
        <f>+'[2]Շրջակա միջ.'!$C$8</f>
        <v>90000</v>
      </c>
      <c r="K164" s="176">
        <f>[1]sheet1!AU30</f>
        <v>0</v>
      </c>
    </row>
    <row r="165" spans="2:11" s="32" customFormat="1" ht="60" customHeight="1">
      <c r="B165" s="106">
        <v>2600</v>
      </c>
      <c r="C165" s="109" t="s">
        <v>421</v>
      </c>
      <c r="D165" s="92">
        <v>0</v>
      </c>
      <c r="E165" s="93">
        <v>0</v>
      </c>
      <c r="F165" s="110" t="s">
        <v>422</v>
      </c>
      <c r="G165" s="107" t="s">
        <v>423</v>
      </c>
      <c r="H165" s="191">
        <f>H167+H170+H173+H176+H179+H182</f>
        <v>104800</v>
      </c>
      <c r="I165" s="191">
        <f>I167+I170+I173+I176+I179+I182</f>
        <v>104800</v>
      </c>
      <c r="J165" s="191">
        <f>J167+J170+J173+J176+J179+J182</f>
        <v>104800</v>
      </c>
      <c r="K165" s="164">
        <f>K167+K170+K173+K176+K179+K182</f>
        <v>0</v>
      </c>
    </row>
    <row r="166" spans="2:11">
      <c r="B166" s="88"/>
      <c r="C166" s="82"/>
      <c r="D166" s="83"/>
      <c r="E166" s="84"/>
      <c r="F166" s="89" t="s">
        <v>7</v>
      </c>
      <c r="G166" s="90"/>
      <c r="H166" s="192"/>
      <c r="I166" s="193"/>
      <c r="J166" s="193"/>
      <c r="K166" s="173"/>
    </row>
    <row r="167" spans="2:11" ht="15.75" customHeight="1">
      <c r="B167" s="91">
        <v>2610</v>
      </c>
      <c r="C167" s="109" t="s">
        <v>421</v>
      </c>
      <c r="D167" s="92">
        <v>1</v>
      </c>
      <c r="E167" s="93">
        <v>0</v>
      </c>
      <c r="F167" s="94" t="s">
        <v>424</v>
      </c>
      <c r="G167" s="95" t="s">
        <v>425</v>
      </c>
      <c r="H167" s="171"/>
      <c r="I167" s="172"/>
      <c r="J167" s="172"/>
      <c r="K167" s="176">
        <f>K169</f>
        <v>0</v>
      </c>
    </row>
    <row r="168" spans="2:11" s="96" customFormat="1">
      <c r="B168" s="91"/>
      <c r="C168" s="82"/>
      <c r="D168" s="92"/>
      <c r="E168" s="93"/>
      <c r="F168" s="89" t="s">
        <v>35</v>
      </c>
      <c r="G168" s="95"/>
      <c r="H168" s="194"/>
      <c r="I168" s="169"/>
      <c r="J168" s="169"/>
      <c r="K168" s="175"/>
    </row>
    <row r="169" spans="2:11" ht="15.75" customHeight="1">
      <c r="B169" s="91">
        <v>2611</v>
      </c>
      <c r="C169" s="111" t="s">
        <v>421</v>
      </c>
      <c r="D169" s="98">
        <v>1</v>
      </c>
      <c r="E169" s="99">
        <v>1</v>
      </c>
      <c r="F169" s="89" t="s">
        <v>426</v>
      </c>
      <c r="G169" s="104" t="s">
        <v>427</v>
      </c>
      <c r="H169" s="171"/>
      <c r="I169" s="172"/>
      <c r="J169" s="172"/>
      <c r="K169" s="176"/>
    </row>
    <row r="170" spans="2:11" ht="15" customHeight="1">
      <c r="B170" s="91">
        <v>2620</v>
      </c>
      <c r="C170" s="109" t="s">
        <v>421</v>
      </c>
      <c r="D170" s="92">
        <v>2</v>
      </c>
      <c r="E170" s="93">
        <v>0</v>
      </c>
      <c r="F170" s="94" t="s">
        <v>428</v>
      </c>
      <c r="G170" s="95" t="s">
        <v>429</v>
      </c>
      <c r="H170" s="171"/>
      <c r="I170" s="193"/>
      <c r="J170" s="172"/>
      <c r="K170" s="176"/>
    </row>
    <row r="171" spans="2:11" s="96" customFormat="1">
      <c r="B171" s="91"/>
      <c r="C171" s="82"/>
      <c r="D171" s="92"/>
      <c r="E171" s="93"/>
      <c r="F171" s="89" t="s">
        <v>35</v>
      </c>
      <c r="G171" s="95"/>
      <c r="H171" s="194"/>
      <c r="I171" s="169"/>
      <c r="J171" s="169"/>
      <c r="K171" s="175"/>
    </row>
    <row r="172" spans="2:11" ht="15.75" customHeight="1">
      <c r="B172" s="91">
        <v>2621</v>
      </c>
      <c r="C172" s="111" t="s">
        <v>421</v>
      </c>
      <c r="D172" s="98">
        <v>2</v>
      </c>
      <c r="E172" s="99">
        <v>1</v>
      </c>
      <c r="F172" s="89" t="s">
        <v>428</v>
      </c>
      <c r="G172" s="104" t="s">
        <v>430</v>
      </c>
      <c r="H172" s="171"/>
      <c r="I172" s="172"/>
      <c r="J172" s="172"/>
      <c r="K172" s="176"/>
    </row>
    <row r="173" spans="2:11" ht="17.25" customHeight="1">
      <c r="B173" s="91">
        <v>2630</v>
      </c>
      <c r="C173" s="109" t="s">
        <v>421</v>
      </c>
      <c r="D173" s="92">
        <v>3</v>
      </c>
      <c r="E173" s="93">
        <v>0</v>
      </c>
      <c r="F173" s="94" t="s">
        <v>431</v>
      </c>
      <c r="G173" s="95" t="s">
        <v>432</v>
      </c>
      <c r="H173" s="172">
        <f>H175</f>
        <v>20200</v>
      </c>
      <c r="I173" s="172">
        <f>I175</f>
        <v>20200</v>
      </c>
      <c r="J173" s="172">
        <f>J175</f>
        <v>20200</v>
      </c>
      <c r="K173" s="176">
        <f>K175</f>
        <v>0</v>
      </c>
    </row>
    <row r="174" spans="2:11" s="96" customFormat="1">
      <c r="B174" s="91"/>
      <c r="C174" s="82"/>
      <c r="D174" s="92"/>
      <c r="E174" s="93"/>
      <c r="F174" s="89" t="s">
        <v>35</v>
      </c>
      <c r="G174" s="95"/>
      <c r="H174" s="194"/>
      <c r="I174" s="169"/>
      <c r="J174" s="169"/>
      <c r="K174" s="175"/>
    </row>
    <row r="175" spans="2:11" ht="15.75" customHeight="1">
      <c r="B175" s="91">
        <v>2631</v>
      </c>
      <c r="C175" s="111" t="s">
        <v>421</v>
      </c>
      <c r="D175" s="98">
        <v>3</v>
      </c>
      <c r="E175" s="99">
        <v>1</v>
      </c>
      <c r="F175" s="89" t="s">
        <v>433</v>
      </c>
      <c r="G175" s="113" t="s">
        <v>434</v>
      </c>
      <c r="H175" s="171">
        <f>+J175</f>
        <v>20200</v>
      </c>
      <c r="I175" s="172">
        <f>J175+K175</f>
        <v>20200</v>
      </c>
      <c r="J175" s="172">
        <f>+[2]Ջրամատակար.!$C$12</f>
        <v>20200</v>
      </c>
      <c r="K175" s="176">
        <f>[1]sheet1!AU50</f>
        <v>0</v>
      </c>
    </row>
    <row r="176" spans="2:11" ht="16.5" customHeight="1">
      <c r="B176" s="91">
        <v>2640</v>
      </c>
      <c r="C176" s="109" t="s">
        <v>421</v>
      </c>
      <c r="D176" s="92">
        <v>4</v>
      </c>
      <c r="E176" s="93">
        <v>0</v>
      </c>
      <c r="F176" s="94" t="s">
        <v>435</v>
      </c>
      <c r="G176" s="95" t="s">
        <v>436</v>
      </c>
      <c r="H176" s="172">
        <f>H178</f>
        <v>58600</v>
      </c>
      <c r="I176" s="172">
        <f>I178</f>
        <v>58600</v>
      </c>
      <c r="J176" s="172">
        <f>J178</f>
        <v>58600</v>
      </c>
      <c r="K176" s="176">
        <v>0</v>
      </c>
    </row>
    <row r="177" spans="2:11" s="96" customFormat="1">
      <c r="B177" s="91"/>
      <c r="C177" s="82"/>
      <c r="D177" s="92"/>
      <c r="E177" s="93"/>
      <c r="F177" s="89" t="s">
        <v>35</v>
      </c>
      <c r="G177" s="95"/>
      <c r="H177" s="194"/>
      <c r="I177" s="169"/>
      <c r="J177" s="169"/>
      <c r="K177" s="175"/>
    </row>
    <row r="178" spans="2:11" ht="15.75" customHeight="1">
      <c r="B178" s="91">
        <v>2641</v>
      </c>
      <c r="C178" s="111" t="s">
        <v>421</v>
      </c>
      <c r="D178" s="98">
        <v>4</v>
      </c>
      <c r="E178" s="99">
        <v>1</v>
      </c>
      <c r="F178" s="89" t="s">
        <v>437</v>
      </c>
      <c r="G178" s="104" t="s">
        <v>438</v>
      </c>
      <c r="H178" s="171">
        <f>+J178</f>
        <v>58600</v>
      </c>
      <c r="I178" s="172">
        <f>J178+K178</f>
        <v>58600</v>
      </c>
      <c r="J178" s="172">
        <f>+[2]Լուսավորություն!$C$10</f>
        <v>58600</v>
      </c>
      <c r="K178" s="176">
        <v>0</v>
      </c>
    </row>
    <row r="179" spans="2:11" ht="54" customHeight="1">
      <c r="B179" s="91">
        <v>2650</v>
      </c>
      <c r="C179" s="109" t="s">
        <v>421</v>
      </c>
      <c r="D179" s="92">
        <v>5</v>
      </c>
      <c r="E179" s="93">
        <v>0</v>
      </c>
      <c r="F179" s="94" t="s">
        <v>439</v>
      </c>
      <c r="G179" s="95" t="s">
        <v>440</v>
      </c>
      <c r="H179" s="171"/>
      <c r="I179" s="172"/>
      <c r="J179" s="172"/>
      <c r="K179" s="176"/>
    </row>
    <row r="180" spans="2:11" s="96" customFormat="1">
      <c r="B180" s="91"/>
      <c r="C180" s="82"/>
      <c r="D180" s="92"/>
      <c r="E180" s="93"/>
      <c r="F180" s="89" t="s">
        <v>35</v>
      </c>
      <c r="G180" s="95"/>
      <c r="H180" s="194"/>
      <c r="I180" s="169"/>
      <c r="J180" s="169"/>
      <c r="K180" s="175"/>
    </row>
    <row r="181" spans="2:11" ht="42.75" customHeight="1">
      <c r="B181" s="91">
        <v>2651</v>
      </c>
      <c r="C181" s="111" t="s">
        <v>421</v>
      </c>
      <c r="D181" s="98">
        <v>5</v>
      </c>
      <c r="E181" s="99">
        <v>1</v>
      </c>
      <c r="F181" s="89" t="s">
        <v>439</v>
      </c>
      <c r="G181" s="104" t="s">
        <v>441</v>
      </c>
      <c r="H181" s="171"/>
      <c r="I181" s="172"/>
      <c r="J181" s="172"/>
      <c r="K181" s="176"/>
    </row>
    <row r="182" spans="2:11" ht="41.25" customHeight="1">
      <c r="B182" s="91">
        <v>2660</v>
      </c>
      <c r="C182" s="109" t="s">
        <v>421</v>
      </c>
      <c r="D182" s="92">
        <v>6</v>
      </c>
      <c r="E182" s="93">
        <v>0</v>
      </c>
      <c r="F182" s="94" t="s">
        <v>442</v>
      </c>
      <c r="G182" s="108" t="s">
        <v>443</v>
      </c>
      <c r="H182" s="172">
        <f>H184</f>
        <v>26000</v>
      </c>
      <c r="I182" s="172">
        <f>I184</f>
        <v>26000</v>
      </c>
      <c r="J182" s="172">
        <f>J184</f>
        <v>26000</v>
      </c>
      <c r="K182" s="176">
        <v>0</v>
      </c>
    </row>
    <row r="183" spans="2:11" s="96" customFormat="1" ht="14.25" customHeight="1">
      <c r="B183" s="91"/>
      <c r="C183" s="82"/>
      <c r="D183" s="92"/>
      <c r="E183" s="93"/>
      <c r="F183" s="89" t="s">
        <v>35</v>
      </c>
      <c r="G183" s="95"/>
      <c r="H183" s="194"/>
      <c r="I183" s="169"/>
      <c r="J183" s="169"/>
      <c r="K183" s="175"/>
    </row>
    <row r="184" spans="2:11" ht="30.75" customHeight="1">
      <c r="B184" s="91">
        <v>2661</v>
      </c>
      <c r="C184" s="111" t="s">
        <v>421</v>
      </c>
      <c r="D184" s="98">
        <v>6</v>
      </c>
      <c r="E184" s="99">
        <v>1</v>
      </c>
      <c r="F184" s="89" t="s">
        <v>442</v>
      </c>
      <c r="G184" s="104" t="s">
        <v>444</v>
      </c>
      <c r="H184" s="171">
        <f>+J184</f>
        <v>26000</v>
      </c>
      <c r="I184" s="172">
        <f>J184+K184</f>
        <v>26000</v>
      </c>
      <c r="J184" s="172">
        <f>+'[2]Բնակարան. տնտես.'!$C$8</f>
        <v>26000</v>
      </c>
      <c r="K184" s="176">
        <v>0</v>
      </c>
    </row>
    <row r="185" spans="2:11" s="32" customFormat="1" ht="48.75" customHeight="1">
      <c r="B185" s="106">
        <v>2700</v>
      </c>
      <c r="C185" s="109" t="s">
        <v>445</v>
      </c>
      <c r="D185" s="92">
        <v>0</v>
      </c>
      <c r="E185" s="93">
        <v>0</v>
      </c>
      <c r="F185" s="110" t="s">
        <v>446</v>
      </c>
      <c r="G185" s="107" t="s">
        <v>447</v>
      </c>
      <c r="H185" s="219"/>
      <c r="I185" s="191"/>
      <c r="J185" s="191"/>
      <c r="K185" s="164"/>
    </row>
    <row r="186" spans="2:11">
      <c r="B186" s="88"/>
      <c r="C186" s="82"/>
      <c r="D186" s="83"/>
      <c r="E186" s="84"/>
      <c r="F186" s="89" t="s">
        <v>7</v>
      </c>
      <c r="G186" s="90"/>
      <c r="H186" s="192"/>
      <c r="I186" s="193"/>
      <c r="J186" s="193"/>
      <c r="K186" s="173"/>
    </row>
    <row r="187" spans="2:11" ht="29.25" customHeight="1">
      <c r="B187" s="91">
        <v>2710</v>
      </c>
      <c r="C187" s="109" t="s">
        <v>445</v>
      </c>
      <c r="D187" s="92">
        <v>1</v>
      </c>
      <c r="E187" s="93">
        <v>0</v>
      </c>
      <c r="F187" s="94" t="s">
        <v>448</v>
      </c>
      <c r="G187" s="95" t="s">
        <v>449</v>
      </c>
      <c r="H187" s="171"/>
      <c r="I187" s="172"/>
      <c r="J187" s="172"/>
      <c r="K187" s="176"/>
    </row>
    <row r="188" spans="2:11" s="96" customFormat="1">
      <c r="B188" s="91"/>
      <c r="C188" s="82"/>
      <c r="D188" s="92"/>
      <c r="E188" s="93"/>
      <c r="F188" s="89" t="s">
        <v>35</v>
      </c>
      <c r="G188" s="95"/>
      <c r="H188" s="194"/>
      <c r="I188" s="169"/>
      <c r="J188" s="169"/>
      <c r="K188" s="175"/>
    </row>
    <row r="189" spans="2:11" ht="16.5" customHeight="1">
      <c r="B189" s="91">
        <v>2711</v>
      </c>
      <c r="C189" s="111" t="s">
        <v>445</v>
      </c>
      <c r="D189" s="98">
        <v>1</v>
      </c>
      <c r="E189" s="99">
        <v>1</v>
      </c>
      <c r="F189" s="89" t="s">
        <v>450</v>
      </c>
      <c r="G189" s="104" t="s">
        <v>451</v>
      </c>
      <c r="H189" s="171"/>
      <c r="I189" s="172"/>
      <c r="J189" s="172"/>
      <c r="K189" s="176"/>
    </row>
    <row r="190" spans="2:11" ht="17.25" customHeight="1">
      <c r="B190" s="91">
        <v>2712</v>
      </c>
      <c r="C190" s="111" t="s">
        <v>445</v>
      </c>
      <c r="D190" s="98">
        <v>1</v>
      </c>
      <c r="E190" s="99">
        <v>2</v>
      </c>
      <c r="F190" s="89" t="s">
        <v>452</v>
      </c>
      <c r="G190" s="104" t="s">
        <v>453</v>
      </c>
      <c r="H190" s="171"/>
      <c r="I190" s="172"/>
      <c r="J190" s="172"/>
      <c r="K190" s="176"/>
    </row>
    <row r="191" spans="2:11" ht="17.25" customHeight="1">
      <c r="B191" s="91">
        <v>2713</v>
      </c>
      <c r="C191" s="111" t="s">
        <v>445</v>
      </c>
      <c r="D191" s="98">
        <v>1</v>
      </c>
      <c r="E191" s="99">
        <v>3</v>
      </c>
      <c r="F191" s="89" t="s">
        <v>454</v>
      </c>
      <c r="G191" s="104" t="s">
        <v>455</v>
      </c>
      <c r="H191" s="171"/>
      <c r="I191" s="172"/>
      <c r="J191" s="172"/>
      <c r="K191" s="176"/>
    </row>
    <row r="192" spans="2:11" ht="27.75" customHeight="1">
      <c r="B192" s="91">
        <v>2720</v>
      </c>
      <c r="C192" s="109" t="s">
        <v>445</v>
      </c>
      <c r="D192" s="92">
        <v>2</v>
      </c>
      <c r="E192" s="93">
        <v>0</v>
      </c>
      <c r="F192" s="94" t="s">
        <v>456</v>
      </c>
      <c r="G192" s="95" t="s">
        <v>457</v>
      </c>
      <c r="H192" s="171"/>
      <c r="I192" s="172"/>
      <c r="J192" s="172"/>
      <c r="K192" s="176"/>
    </row>
    <row r="193" spans="2:11" s="96" customFormat="1">
      <c r="B193" s="91"/>
      <c r="C193" s="82"/>
      <c r="D193" s="92"/>
      <c r="E193" s="93"/>
      <c r="F193" s="89" t="s">
        <v>35</v>
      </c>
      <c r="G193" s="95"/>
      <c r="H193" s="194"/>
      <c r="I193" s="169"/>
      <c r="J193" s="169"/>
      <c r="K193" s="175"/>
    </row>
    <row r="194" spans="2:11" ht="17.25" customHeight="1">
      <c r="B194" s="91">
        <v>2721</v>
      </c>
      <c r="C194" s="111" t="s">
        <v>445</v>
      </c>
      <c r="D194" s="98">
        <v>2</v>
      </c>
      <c r="E194" s="99">
        <v>1</v>
      </c>
      <c r="F194" s="89" t="s">
        <v>458</v>
      </c>
      <c r="G194" s="104" t="s">
        <v>459</v>
      </c>
      <c r="H194" s="171"/>
      <c r="I194" s="172"/>
      <c r="J194" s="172"/>
      <c r="K194" s="176"/>
    </row>
    <row r="195" spans="2:11" ht="28.5" customHeight="1">
      <c r="B195" s="91">
        <v>2722</v>
      </c>
      <c r="C195" s="111" t="s">
        <v>445</v>
      </c>
      <c r="D195" s="98">
        <v>2</v>
      </c>
      <c r="E195" s="99">
        <v>2</v>
      </c>
      <c r="F195" s="89" t="s">
        <v>460</v>
      </c>
      <c r="G195" s="104" t="s">
        <v>461</v>
      </c>
      <c r="H195" s="171"/>
      <c r="I195" s="172"/>
      <c r="J195" s="172"/>
      <c r="K195" s="176"/>
    </row>
    <row r="196" spans="2:11" ht="17.25" customHeight="1">
      <c r="B196" s="91">
        <v>2723</v>
      </c>
      <c r="C196" s="111" t="s">
        <v>445</v>
      </c>
      <c r="D196" s="98">
        <v>2</v>
      </c>
      <c r="E196" s="99">
        <v>3</v>
      </c>
      <c r="F196" s="89" t="s">
        <v>462</v>
      </c>
      <c r="G196" s="104" t="s">
        <v>463</v>
      </c>
      <c r="H196" s="171"/>
      <c r="I196" s="172"/>
      <c r="J196" s="172"/>
      <c r="K196" s="176"/>
    </row>
    <row r="197" spans="2:11" ht="17.25" customHeight="1">
      <c r="B197" s="91">
        <v>2724</v>
      </c>
      <c r="C197" s="111" t="s">
        <v>445</v>
      </c>
      <c r="D197" s="98">
        <v>2</v>
      </c>
      <c r="E197" s="99">
        <v>4</v>
      </c>
      <c r="F197" s="89" t="s">
        <v>464</v>
      </c>
      <c r="G197" s="104" t="s">
        <v>465</v>
      </c>
      <c r="H197" s="171"/>
      <c r="I197" s="172"/>
      <c r="J197" s="172"/>
      <c r="K197" s="176"/>
    </row>
    <row r="198" spans="2:11" ht="18" customHeight="1">
      <c r="B198" s="91">
        <v>2730</v>
      </c>
      <c r="C198" s="109" t="s">
        <v>445</v>
      </c>
      <c r="D198" s="92">
        <v>3</v>
      </c>
      <c r="E198" s="93">
        <v>0</v>
      </c>
      <c r="F198" s="94" t="s">
        <v>466</v>
      </c>
      <c r="G198" s="95" t="s">
        <v>467</v>
      </c>
      <c r="H198" s="171"/>
      <c r="I198" s="172"/>
      <c r="J198" s="172"/>
      <c r="K198" s="176"/>
    </row>
    <row r="199" spans="2:11" s="96" customFormat="1">
      <c r="B199" s="91"/>
      <c r="C199" s="82"/>
      <c r="D199" s="92"/>
      <c r="E199" s="93"/>
      <c r="F199" s="89" t="s">
        <v>35</v>
      </c>
      <c r="G199" s="95"/>
      <c r="H199" s="194"/>
      <c r="I199" s="169"/>
      <c r="J199" s="169"/>
      <c r="K199" s="175"/>
    </row>
    <row r="200" spans="2:11" ht="15" customHeight="1">
      <c r="B200" s="91">
        <v>2731</v>
      </c>
      <c r="C200" s="111" t="s">
        <v>445</v>
      </c>
      <c r="D200" s="98">
        <v>3</v>
      </c>
      <c r="E200" s="99">
        <v>1</v>
      </c>
      <c r="F200" s="89" t="s">
        <v>468</v>
      </c>
      <c r="G200" s="100" t="s">
        <v>469</v>
      </c>
      <c r="H200" s="171"/>
      <c r="I200" s="172"/>
      <c r="J200" s="172"/>
      <c r="K200" s="176"/>
    </row>
    <row r="201" spans="2:11" ht="18" customHeight="1">
      <c r="B201" s="91">
        <v>2732</v>
      </c>
      <c r="C201" s="111" t="s">
        <v>445</v>
      </c>
      <c r="D201" s="98">
        <v>3</v>
      </c>
      <c r="E201" s="99">
        <v>2</v>
      </c>
      <c r="F201" s="89" t="s">
        <v>470</v>
      </c>
      <c r="G201" s="100" t="s">
        <v>471</v>
      </c>
      <c r="H201" s="171"/>
      <c r="I201" s="172"/>
      <c r="J201" s="172"/>
      <c r="K201" s="176"/>
    </row>
    <row r="202" spans="2:11" ht="16.5" customHeight="1">
      <c r="B202" s="91">
        <v>2733</v>
      </c>
      <c r="C202" s="111" t="s">
        <v>445</v>
      </c>
      <c r="D202" s="98">
        <v>3</v>
      </c>
      <c r="E202" s="99">
        <v>3</v>
      </c>
      <c r="F202" s="89" t="s">
        <v>472</v>
      </c>
      <c r="G202" s="100" t="s">
        <v>473</v>
      </c>
      <c r="H202" s="171"/>
      <c r="I202" s="172"/>
      <c r="J202" s="172"/>
      <c r="K202" s="176"/>
    </row>
    <row r="203" spans="2:11" ht="30" customHeight="1">
      <c r="B203" s="91">
        <v>2734</v>
      </c>
      <c r="C203" s="111" t="s">
        <v>445</v>
      </c>
      <c r="D203" s="98">
        <v>3</v>
      </c>
      <c r="E203" s="99">
        <v>4</v>
      </c>
      <c r="F203" s="89" t="s">
        <v>474</v>
      </c>
      <c r="G203" s="100" t="s">
        <v>475</v>
      </c>
      <c r="H203" s="171"/>
      <c r="I203" s="172"/>
      <c r="J203" s="172"/>
      <c r="K203" s="176"/>
    </row>
    <row r="204" spans="2:11" ht="29.25" customHeight="1">
      <c r="B204" s="91">
        <v>2740</v>
      </c>
      <c r="C204" s="109" t="s">
        <v>445</v>
      </c>
      <c r="D204" s="92">
        <v>4</v>
      </c>
      <c r="E204" s="93">
        <v>0</v>
      </c>
      <c r="F204" s="94" t="s">
        <v>476</v>
      </c>
      <c r="G204" s="95" t="s">
        <v>477</v>
      </c>
      <c r="H204" s="171"/>
      <c r="I204" s="172"/>
      <c r="J204" s="172"/>
      <c r="K204" s="176"/>
    </row>
    <row r="205" spans="2:11" s="96" customFormat="1">
      <c r="B205" s="91"/>
      <c r="C205" s="82"/>
      <c r="D205" s="92"/>
      <c r="E205" s="93"/>
      <c r="F205" s="89" t="s">
        <v>35</v>
      </c>
      <c r="G205" s="95"/>
      <c r="H205" s="194"/>
      <c r="I205" s="169"/>
      <c r="J205" s="169"/>
      <c r="K205" s="175"/>
    </row>
    <row r="206" spans="2:11" ht="26.25" customHeight="1">
      <c r="B206" s="91">
        <v>2741</v>
      </c>
      <c r="C206" s="111" t="s">
        <v>445</v>
      </c>
      <c r="D206" s="98">
        <v>4</v>
      </c>
      <c r="E206" s="99">
        <v>1</v>
      </c>
      <c r="F206" s="89" t="s">
        <v>476</v>
      </c>
      <c r="G206" s="104" t="s">
        <v>478</v>
      </c>
      <c r="H206" s="171"/>
      <c r="I206" s="172"/>
      <c r="J206" s="172"/>
      <c r="K206" s="176"/>
    </row>
    <row r="207" spans="2:11" ht="40.5" customHeight="1">
      <c r="B207" s="91">
        <v>2750</v>
      </c>
      <c r="C207" s="109" t="s">
        <v>445</v>
      </c>
      <c r="D207" s="92">
        <v>5</v>
      </c>
      <c r="E207" s="93">
        <v>0</v>
      </c>
      <c r="F207" s="94" t="s">
        <v>479</v>
      </c>
      <c r="G207" s="95" t="s">
        <v>480</v>
      </c>
      <c r="H207" s="171"/>
      <c r="I207" s="172"/>
      <c r="J207" s="172"/>
      <c r="K207" s="176"/>
    </row>
    <row r="208" spans="2:11" s="96" customFormat="1">
      <c r="B208" s="91"/>
      <c r="C208" s="82"/>
      <c r="D208" s="92"/>
      <c r="E208" s="93"/>
      <c r="F208" s="89" t="s">
        <v>35</v>
      </c>
      <c r="G208" s="95"/>
      <c r="H208" s="194"/>
      <c r="I208" s="169"/>
      <c r="J208" s="169"/>
      <c r="K208" s="175"/>
    </row>
    <row r="209" spans="2:11" ht="30" customHeight="1">
      <c r="B209" s="91">
        <v>2751</v>
      </c>
      <c r="C209" s="111" t="s">
        <v>445</v>
      </c>
      <c r="D209" s="98">
        <v>5</v>
      </c>
      <c r="E209" s="99">
        <v>1</v>
      </c>
      <c r="F209" s="89" t="s">
        <v>479</v>
      </c>
      <c r="G209" s="104" t="s">
        <v>480</v>
      </c>
      <c r="H209" s="171"/>
      <c r="I209" s="172"/>
      <c r="J209" s="172"/>
      <c r="K209" s="176"/>
    </row>
    <row r="210" spans="2:11" ht="30" customHeight="1">
      <c r="B210" s="91">
        <v>2760</v>
      </c>
      <c r="C210" s="109" t="s">
        <v>445</v>
      </c>
      <c r="D210" s="92">
        <v>6</v>
      </c>
      <c r="E210" s="93">
        <v>0</v>
      </c>
      <c r="F210" s="94" t="s">
        <v>481</v>
      </c>
      <c r="G210" s="95" t="s">
        <v>482</v>
      </c>
      <c r="H210" s="171"/>
      <c r="I210" s="172"/>
      <c r="J210" s="172"/>
      <c r="K210" s="176"/>
    </row>
    <row r="211" spans="2:11" s="96" customFormat="1">
      <c r="B211" s="91"/>
      <c r="C211" s="82"/>
      <c r="D211" s="92"/>
      <c r="E211" s="93"/>
      <c r="F211" s="89" t="s">
        <v>35</v>
      </c>
      <c r="G211" s="95"/>
      <c r="H211" s="194"/>
      <c r="I211" s="169"/>
      <c r="J211" s="169"/>
      <c r="K211" s="175"/>
    </row>
    <row r="212" spans="2:11" ht="25.5">
      <c r="B212" s="91">
        <v>2761</v>
      </c>
      <c r="C212" s="111" t="s">
        <v>445</v>
      </c>
      <c r="D212" s="98">
        <v>6</v>
      </c>
      <c r="E212" s="99">
        <v>1</v>
      </c>
      <c r="F212" s="89" t="s">
        <v>483</v>
      </c>
      <c r="G212" s="95"/>
      <c r="H212" s="171"/>
      <c r="I212" s="172"/>
      <c r="J212" s="172"/>
      <c r="K212" s="176"/>
    </row>
    <row r="213" spans="2:11" ht="28.5" customHeight="1">
      <c r="B213" s="91">
        <v>2762</v>
      </c>
      <c r="C213" s="111" t="s">
        <v>445</v>
      </c>
      <c r="D213" s="98">
        <v>6</v>
      </c>
      <c r="E213" s="99">
        <v>2</v>
      </c>
      <c r="F213" s="89" t="s">
        <v>481</v>
      </c>
      <c r="G213" s="104" t="s">
        <v>484</v>
      </c>
      <c r="H213" s="171"/>
      <c r="I213" s="172"/>
      <c r="J213" s="172"/>
      <c r="K213" s="176"/>
    </row>
    <row r="214" spans="2:11" s="32" customFormat="1" ht="47.25" customHeight="1">
      <c r="B214" s="106">
        <v>2800</v>
      </c>
      <c r="C214" s="109" t="s">
        <v>485</v>
      </c>
      <c r="D214" s="92">
        <v>0</v>
      </c>
      <c r="E214" s="93">
        <v>0</v>
      </c>
      <c r="F214" s="110" t="s">
        <v>486</v>
      </c>
      <c r="G214" s="107" t="s">
        <v>487</v>
      </c>
      <c r="H214" s="221">
        <f>H216+H219+H228+H233+H238+H241</f>
        <v>83750</v>
      </c>
      <c r="I214" s="191">
        <f>I216+I219+I228+I233+I238+I241</f>
        <v>83750</v>
      </c>
      <c r="J214" s="191">
        <f>J216+J219+J228+J233+J238+J241</f>
        <v>83750</v>
      </c>
      <c r="K214" s="164">
        <f>K216+K219+K228+K233+K238+K241</f>
        <v>0</v>
      </c>
    </row>
    <row r="215" spans="2:11">
      <c r="B215" s="88"/>
      <c r="C215" s="82"/>
      <c r="D215" s="83"/>
      <c r="E215" s="84"/>
      <c r="F215" s="89" t="s">
        <v>7</v>
      </c>
      <c r="G215" s="90"/>
      <c r="H215" s="192"/>
      <c r="I215" s="193"/>
      <c r="J215" s="193"/>
      <c r="K215" s="173"/>
    </row>
    <row r="216" spans="2:11" ht="17.25" customHeight="1">
      <c r="B216" s="91">
        <v>2810</v>
      </c>
      <c r="C216" s="111" t="s">
        <v>485</v>
      </c>
      <c r="D216" s="98">
        <v>1</v>
      </c>
      <c r="E216" s="99">
        <v>0</v>
      </c>
      <c r="F216" s="94" t="s">
        <v>488</v>
      </c>
      <c r="G216" s="95" t="s">
        <v>489</v>
      </c>
      <c r="H216" s="171"/>
      <c r="I216" s="172"/>
      <c r="J216" s="172"/>
      <c r="K216" s="176"/>
    </row>
    <row r="217" spans="2:11" s="96" customFormat="1">
      <c r="B217" s="91"/>
      <c r="C217" s="82"/>
      <c r="D217" s="92"/>
      <c r="E217" s="93"/>
      <c r="F217" s="89" t="s">
        <v>35</v>
      </c>
      <c r="G217" s="95"/>
      <c r="H217" s="194"/>
      <c r="I217" s="169"/>
      <c r="J217" s="169"/>
      <c r="K217" s="175"/>
    </row>
    <row r="218" spans="2:11" ht="16.5" customHeight="1">
      <c r="B218" s="91">
        <v>2811</v>
      </c>
      <c r="C218" s="111" t="s">
        <v>485</v>
      </c>
      <c r="D218" s="98">
        <v>1</v>
      </c>
      <c r="E218" s="99">
        <v>1</v>
      </c>
      <c r="F218" s="89" t="s">
        <v>488</v>
      </c>
      <c r="G218" s="104" t="s">
        <v>490</v>
      </c>
      <c r="H218" s="171"/>
      <c r="I218" s="172"/>
      <c r="J218" s="172"/>
      <c r="K218" s="176"/>
    </row>
    <row r="219" spans="2:11" ht="15.75" customHeight="1">
      <c r="B219" s="91">
        <v>2820</v>
      </c>
      <c r="C219" s="109" t="s">
        <v>485</v>
      </c>
      <c r="D219" s="92">
        <v>2</v>
      </c>
      <c r="E219" s="93">
        <v>0</v>
      </c>
      <c r="F219" s="94" t="s">
        <v>491</v>
      </c>
      <c r="G219" s="95" t="s">
        <v>492</v>
      </c>
      <c r="H219" s="222">
        <f>H223+H224+H222</f>
        <v>83750</v>
      </c>
      <c r="I219" s="172">
        <f>I223+I224+I222</f>
        <v>83750</v>
      </c>
      <c r="J219" s="172">
        <f>J223+J224+J222</f>
        <v>83750</v>
      </c>
      <c r="K219" s="176">
        <f>K223+K224+K222</f>
        <v>0</v>
      </c>
    </row>
    <row r="220" spans="2:11" s="96" customFormat="1">
      <c r="B220" s="91"/>
      <c r="C220" s="82"/>
      <c r="D220" s="92"/>
      <c r="E220" s="93"/>
      <c r="F220" s="89" t="s">
        <v>35</v>
      </c>
      <c r="G220" s="95"/>
      <c r="H220" s="194"/>
      <c r="I220" s="169"/>
      <c r="J220" s="169"/>
      <c r="K220" s="175"/>
    </row>
    <row r="221" spans="2:11">
      <c r="B221" s="91">
        <v>2821</v>
      </c>
      <c r="C221" s="111" t="s">
        <v>485</v>
      </c>
      <c r="D221" s="98">
        <v>2</v>
      </c>
      <c r="E221" s="99">
        <v>1</v>
      </c>
      <c r="F221" s="89" t="s">
        <v>493</v>
      </c>
      <c r="G221" s="95"/>
      <c r="H221" s="171"/>
      <c r="I221" s="172"/>
      <c r="J221" s="172"/>
      <c r="K221" s="176"/>
    </row>
    <row r="222" spans="2:11">
      <c r="B222" s="91">
        <v>2822</v>
      </c>
      <c r="C222" s="111" t="s">
        <v>485</v>
      </c>
      <c r="D222" s="98">
        <v>2</v>
      </c>
      <c r="E222" s="99">
        <v>2</v>
      </c>
      <c r="F222" s="89" t="s">
        <v>494</v>
      </c>
      <c r="G222" s="95"/>
      <c r="H222" s="171"/>
      <c r="I222" s="172"/>
      <c r="J222" s="172"/>
      <c r="K222" s="176"/>
    </row>
    <row r="223" spans="2:11" ht="16.5" customHeight="1">
      <c r="B223" s="91">
        <v>2823</v>
      </c>
      <c r="C223" s="111" t="s">
        <v>485</v>
      </c>
      <c r="D223" s="98">
        <v>2</v>
      </c>
      <c r="E223" s="99">
        <v>3</v>
      </c>
      <c r="F223" s="89" t="s">
        <v>495</v>
      </c>
      <c r="G223" s="104" t="s">
        <v>496</v>
      </c>
      <c r="H223" s="171">
        <f>+J223</f>
        <v>72000</v>
      </c>
      <c r="I223" s="172">
        <f>J223+K223</f>
        <v>72000</v>
      </c>
      <c r="J223" s="172">
        <f>+'[2]Մշակ. տուն'!$C$8</f>
        <v>72000</v>
      </c>
      <c r="K223" s="176">
        <f>[1]sheet1!AU23</f>
        <v>0</v>
      </c>
    </row>
    <row r="224" spans="2:11">
      <c r="B224" s="91">
        <v>2824</v>
      </c>
      <c r="C224" s="111" t="s">
        <v>485</v>
      </c>
      <c r="D224" s="98">
        <v>2</v>
      </c>
      <c r="E224" s="99">
        <v>4</v>
      </c>
      <c r="F224" s="89" t="s">
        <v>497</v>
      </c>
      <c r="G224" s="104"/>
      <c r="H224" s="171">
        <f>+J224</f>
        <v>11750</v>
      </c>
      <c r="I224" s="172">
        <f>J224+K224</f>
        <v>11750</v>
      </c>
      <c r="J224" s="172">
        <f>+'[2]Մշակ. միջոցառում'!$C$13</f>
        <v>11750</v>
      </c>
      <c r="K224" s="176">
        <f>[1]sheet1!AU26</f>
        <v>0</v>
      </c>
    </row>
    <row r="225" spans="2:11">
      <c r="B225" s="91">
        <v>2825</v>
      </c>
      <c r="C225" s="111" t="s">
        <v>485</v>
      </c>
      <c r="D225" s="98">
        <v>2</v>
      </c>
      <c r="E225" s="99">
        <v>5</v>
      </c>
      <c r="F225" s="89" t="s">
        <v>498</v>
      </c>
      <c r="G225" s="104"/>
      <c r="H225" s="171"/>
      <c r="I225" s="172"/>
      <c r="J225" s="172"/>
      <c r="K225" s="176"/>
    </row>
    <row r="226" spans="2:11">
      <c r="B226" s="91">
        <v>2826</v>
      </c>
      <c r="C226" s="111" t="s">
        <v>485</v>
      </c>
      <c r="D226" s="98">
        <v>2</v>
      </c>
      <c r="E226" s="99">
        <v>6</v>
      </c>
      <c r="F226" s="89" t="s">
        <v>499</v>
      </c>
      <c r="G226" s="104"/>
      <c r="H226" s="171"/>
      <c r="I226" s="172"/>
      <c r="J226" s="172"/>
      <c r="K226" s="176"/>
    </row>
    <row r="227" spans="2:11" ht="29.25" customHeight="1">
      <c r="B227" s="91">
        <v>2827</v>
      </c>
      <c r="C227" s="111" t="s">
        <v>485</v>
      </c>
      <c r="D227" s="98">
        <v>2</v>
      </c>
      <c r="E227" s="99">
        <v>7</v>
      </c>
      <c r="F227" s="89" t="s">
        <v>500</v>
      </c>
      <c r="G227" s="104"/>
      <c r="H227" s="171"/>
      <c r="I227" s="172"/>
      <c r="J227" s="172"/>
      <c r="K227" s="176"/>
    </row>
    <row r="228" spans="2:11" ht="29.25" customHeight="1">
      <c r="B228" s="91">
        <v>2830</v>
      </c>
      <c r="C228" s="109" t="s">
        <v>485</v>
      </c>
      <c r="D228" s="92">
        <v>3</v>
      </c>
      <c r="E228" s="93">
        <v>0</v>
      </c>
      <c r="F228" s="94" t="s">
        <v>501</v>
      </c>
      <c r="G228" s="108" t="s">
        <v>502</v>
      </c>
      <c r="H228" s="171"/>
      <c r="I228" s="172"/>
      <c r="J228" s="172"/>
      <c r="K228" s="176"/>
    </row>
    <row r="229" spans="2:11" s="96" customFormat="1">
      <c r="B229" s="91"/>
      <c r="C229" s="82"/>
      <c r="D229" s="92"/>
      <c r="E229" s="93"/>
      <c r="F229" s="89" t="s">
        <v>35</v>
      </c>
      <c r="G229" s="95"/>
      <c r="H229" s="194"/>
      <c r="I229" s="169"/>
      <c r="J229" s="169"/>
      <c r="K229" s="175"/>
    </row>
    <row r="230" spans="2:11">
      <c r="B230" s="91">
        <v>2831</v>
      </c>
      <c r="C230" s="111" t="s">
        <v>485</v>
      </c>
      <c r="D230" s="98">
        <v>3</v>
      </c>
      <c r="E230" s="99">
        <v>1</v>
      </c>
      <c r="F230" s="89" t="s">
        <v>503</v>
      </c>
      <c r="G230" s="108"/>
      <c r="H230" s="171"/>
      <c r="I230" s="172"/>
      <c r="J230" s="172"/>
      <c r="K230" s="176"/>
    </row>
    <row r="231" spans="2:11" ht="15.75" customHeight="1">
      <c r="B231" s="91">
        <v>2832</v>
      </c>
      <c r="C231" s="111" t="s">
        <v>485</v>
      </c>
      <c r="D231" s="98">
        <v>3</v>
      </c>
      <c r="E231" s="99">
        <v>2</v>
      </c>
      <c r="F231" s="89" t="s">
        <v>504</v>
      </c>
      <c r="G231" s="108"/>
      <c r="H231" s="171"/>
      <c r="I231" s="172"/>
      <c r="J231" s="172"/>
      <c r="K231" s="176"/>
    </row>
    <row r="232" spans="2:11" ht="15.75" customHeight="1">
      <c r="B232" s="91">
        <v>2833</v>
      </c>
      <c r="C232" s="111" t="s">
        <v>485</v>
      </c>
      <c r="D232" s="98">
        <v>3</v>
      </c>
      <c r="E232" s="99">
        <v>3</v>
      </c>
      <c r="F232" s="89" t="s">
        <v>505</v>
      </c>
      <c r="G232" s="104" t="s">
        <v>506</v>
      </c>
      <c r="H232" s="171"/>
      <c r="I232" s="172"/>
      <c r="J232" s="172"/>
      <c r="K232" s="176"/>
    </row>
    <row r="233" spans="2:11" ht="14.25" customHeight="1">
      <c r="B233" s="91">
        <v>2840</v>
      </c>
      <c r="C233" s="109" t="s">
        <v>485</v>
      </c>
      <c r="D233" s="92">
        <v>4</v>
      </c>
      <c r="E233" s="93">
        <v>0</v>
      </c>
      <c r="F233" s="94" t="s">
        <v>507</v>
      </c>
      <c r="G233" s="108" t="s">
        <v>508</v>
      </c>
      <c r="H233" s="171"/>
      <c r="I233" s="172"/>
      <c r="J233" s="172"/>
      <c r="K233" s="176"/>
    </row>
    <row r="234" spans="2:11" s="96" customFormat="1">
      <c r="B234" s="91"/>
      <c r="C234" s="82"/>
      <c r="D234" s="92"/>
      <c r="E234" s="93"/>
      <c r="F234" s="89" t="s">
        <v>35</v>
      </c>
      <c r="G234" s="95"/>
      <c r="H234" s="194"/>
      <c r="I234" s="169"/>
      <c r="J234" s="169"/>
      <c r="K234" s="175"/>
    </row>
    <row r="235" spans="2:11" ht="14.25" customHeight="1">
      <c r="B235" s="91">
        <v>2841</v>
      </c>
      <c r="C235" s="111" t="s">
        <v>485</v>
      </c>
      <c r="D235" s="98">
        <v>4</v>
      </c>
      <c r="E235" s="99">
        <v>1</v>
      </c>
      <c r="F235" s="89" t="s">
        <v>509</v>
      </c>
      <c r="G235" s="108"/>
      <c r="H235" s="171"/>
      <c r="I235" s="172"/>
      <c r="J235" s="172"/>
      <c r="K235" s="176"/>
    </row>
    <row r="236" spans="2:11" ht="29.25" customHeight="1">
      <c r="B236" s="91">
        <v>2842</v>
      </c>
      <c r="C236" s="111" t="s">
        <v>485</v>
      </c>
      <c r="D236" s="98">
        <v>4</v>
      </c>
      <c r="E236" s="99">
        <v>2</v>
      </c>
      <c r="F236" s="89" t="s">
        <v>510</v>
      </c>
      <c r="G236" s="108"/>
      <c r="H236" s="171"/>
      <c r="I236" s="172"/>
      <c r="J236" s="172"/>
      <c r="K236" s="176"/>
    </row>
    <row r="237" spans="2:11" ht="30" customHeight="1">
      <c r="B237" s="91">
        <v>2843</v>
      </c>
      <c r="C237" s="111" t="s">
        <v>485</v>
      </c>
      <c r="D237" s="98">
        <v>4</v>
      </c>
      <c r="E237" s="99">
        <v>3</v>
      </c>
      <c r="F237" s="89" t="s">
        <v>507</v>
      </c>
      <c r="G237" s="104" t="s">
        <v>511</v>
      </c>
      <c r="H237" s="171"/>
      <c r="I237" s="172"/>
      <c r="J237" s="172"/>
      <c r="K237" s="176"/>
    </row>
    <row r="238" spans="2:11" ht="26.25" customHeight="1">
      <c r="B238" s="91">
        <v>2850</v>
      </c>
      <c r="C238" s="109" t="s">
        <v>485</v>
      </c>
      <c r="D238" s="92">
        <v>5</v>
      </c>
      <c r="E238" s="93">
        <v>0</v>
      </c>
      <c r="F238" s="114" t="s">
        <v>512</v>
      </c>
      <c r="G238" s="108" t="s">
        <v>513</v>
      </c>
      <c r="H238" s="171"/>
      <c r="I238" s="172"/>
      <c r="J238" s="172"/>
      <c r="K238" s="176"/>
    </row>
    <row r="239" spans="2:11" s="96" customFormat="1">
      <c r="B239" s="91"/>
      <c r="C239" s="82"/>
      <c r="D239" s="92"/>
      <c r="E239" s="93"/>
      <c r="F239" s="89" t="s">
        <v>35</v>
      </c>
      <c r="G239" s="95"/>
      <c r="H239" s="194"/>
      <c r="I239" s="169"/>
      <c r="J239" s="169"/>
      <c r="K239" s="175"/>
    </row>
    <row r="240" spans="2:11" ht="43.5" customHeight="1">
      <c r="B240" s="91">
        <v>2851</v>
      </c>
      <c r="C240" s="109" t="s">
        <v>485</v>
      </c>
      <c r="D240" s="92">
        <v>5</v>
      </c>
      <c r="E240" s="93">
        <v>1</v>
      </c>
      <c r="F240" s="115" t="s">
        <v>512</v>
      </c>
      <c r="G240" s="104" t="s">
        <v>514</v>
      </c>
      <c r="H240" s="171"/>
      <c r="I240" s="172"/>
      <c r="J240" s="172"/>
      <c r="K240" s="176"/>
    </row>
    <row r="241" spans="2:11" ht="27" customHeight="1">
      <c r="B241" s="91">
        <v>2860</v>
      </c>
      <c r="C241" s="109" t="s">
        <v>485</v>
      </c>
      <c r="D241" s="92">
        <v>6</v>
      </c>
      <c r="E241" s="93">
        <v>0</v>
      </c>
      <c r="F241" s="114" t="s">
        <v>515</v>
      </c>
      <c r="G241" s="108" t="s">
        <v>516</v>
      </c>
      <c r="H241" s="171"/>
      <c r="I241" s="172"/>
      <c r="J241" s="172"/>
      <c r="K241" s="176"/>
    </row>
    <row r="242" spans="2:11" s="96" customFormat="1">
      <c r="B242" s="91"/>
      <c r="C242" s="82"/>
      <c r="D242" s="92"/>
      <c r="E242" s="93"/>
      <c r="F242" s="89" t="s">
        <v>35</v>
      </c>
      <c r="G242" s="95"/>
      <c r="H242" s="194"/>
      <c r="I242" s="169"/>
      <c r="J242" s="169"/>
      <c r="K242" s="175"/>
    </row>
    <row r="243" spans="2:11" ht="30" customHeight="1">
      <c r="B243" s="91">
        <v>2861</v>
      </c>
      <c r="C243" s="111" t="s">
        <v>485</v>
      </c>
      <c r="D243" s="98">
        <v>6</v>
      </c>
      <c r="E243" s="99">
        <v>1</v>
      </c>
      <c r="F243" s="115" t="s">
        <v>515</v>
      </c>
      <c r="G243" s="104" t="s">
        <v>517</v>
      </c>
      <c r="H243" s="171"/>
      <c r="I243" s="172"/>
      <c r="J243" s="172"/>
      <c r="K243" s="176"/>
    </row>
    <row r="244" spans="2:11" s="32" customFormat="1" ht="48" customHeight="1">
      <c r="B244" s="106">
        <v>2900</v>
      </c>
      <c r="C244" s="109" t="s">
        <v>518</v>
      </c>
      <c r="D244" s="92">
        <v>0</v>
      </c>
      <c r="E244" s="93">
        <v>0</v>
      </c>
      <c r="F244" s="110" t="s">
        <v>519</v>
      </c>
      <c r="G244" s="107" t="s">
        <v>520</v>
      </c>
      <c r="H244" s="219">
        <f>H246+H250+H254+H258+H262+H266+H269+H272</f>
        <v>481000</v>
      </c>
      <c r="I244" s="191">
        <f>I246+I250+I254+I258+I262+I266+I269+I272</f>
        <v>481000</v>
      </c>
      <c r="J244" s="191">
        <f>J246+J250+J254+J258+J262+J266+J269+J272</f>
        <v>481000</v>
      </c>
      <c r="K244" s="164">
        <f>K246+K250+K254+K258+K262+K266+K269+K272</f>
        <v>0</v>
      </c>
    </row>
    <row r="245" spans="2:11">
      <c r="B245" s="88"/>
      <c r="C245" s="82"/>
      <c r="D245" s="83"/>
      <c r="E245" s="84"/>
      <c r="F245" s="89" t="s">
        <v>7</v>
      </c>
      <c r="G245" s="90"/>
      <c r="H245" s="192"/>
      <c r="I245" s="193"/>
      <c r="J245" s="193"/>
      <c r="K245" s="173"/>
    </row>
    <row r="246" spans="2:11" ht="30.75" customHeight="1">
      <c r="B246" s="91">
        <v>2910</v>
      </c>
      <c r="C246" s="109" t="s">
        <v>518</v>
      </c>
      <c r="D246" s="92">
        <v>1</v>
      </c>
      <c r="E246" s="93">
        <v>0</v>
      </c>
      <c r="F246" s="94" t="s">
        <v>521</v>
      </c>
      <c r="G246" s="95" t="s">
        <v>522</v>
      </c>
      <c r="H246" s="171">
        <f>H248+H249</f>
        <v>335000</v>
      </c>
      <c r="I246" s="172">
        <f>I248+I249</f>
        <v>335000</v>
      </c>
      <c r="J246" s="172">
        <f>J248+J249</f>
        <v>335000</v>
      </c>
      <c r="K246" s="176">
        <f>K248+K249</f>
        <v>0</v>
      </c>
    </row>
    <row r="247" spans="2:11" s="96" customFormat="1">
      <c r="B247" s="91"/>
      <c r="C247" s="82"/>
      <c r="D247" s="92"/>
      <c r="E247" s="93"/>
      <c r="F247" s="89" t="s">
        <v>35</v>
      </c>
      <c r="G247" s="95"/>
      <c r="H247" s="194"/>
      <c r="I247" s="169"/>
      <c r="J247" s="169"/>
      <c r="K247" s="175"/>
    </row>
    <row r="248" spans="2:11" ht="17.25" customHeight="1">
      <c r="B248" s="91">
        <v>2911</v>
      </c>
      <c r="C248" s="111" t="s">
        <v>518</v>
      </c>
      <c r="D248" s="98">
        <v>1</v>
      </c>
      <c r="E248" s="99">
        <v>1</v>
      </c>
      <c r="F248" s="89" t="s">
        <v>523</v>
      </c>
      <c r="G248" s="104" t="s">
        <v>524</v>
      </c>
      <c r="H248" s="171">
        <f>+J248</f>
        <v>335000</v>
      </c>
      <c r="I248" s="172">
        <f>J248+K248</f>
        <v>335000</v>
      </c>
      <c r="J248" s="172">
        <f>+[2]Նախադպրոց.!$C$7</f>
        <v>335000</v>
      </c>
      <c r="K248" s="176">
        <v>0</v>
      </c>
    </row>
    <row r="249" spans="2:11" ht="17.25" customHeight="1">
      <c r="B249" s="91">
        <v>2912</v>
      </c>
      <c r="C249" s="111" t="s">
        <v>518</v>
      </c>
      <c r="D249" s="98">
        <v>1</v>
      </c>
      <c r="E249" s="99">
        <v>2</v>
      </c>
      <c r="F249" s="89" t="s">
        <v>525</v>
      </c>
      <c r="G249" s="104" t="s">
        <v>526</v>
      </c>
      <c r="H249" s="171"/>
      <c r="I249" s="172"/>
      <c r="J249" s="172"/>
      <c r="K249" s="176"/>
    </row>
    <row r="250" spans="2:11" ht="17.25" customHeight="1">
      <c r="B250" s="91">
        <v>2920</v>
      </c>
      <c r="C250" s="109" t="s">
        <v>518</v>
      </c>
      <c r="D250" s="92">
        <v>2</v>
      </c>
      <c r="E250" s="93">
        <v>0</v>
      </c>
      <c r="F250" s="94" t="s">
        <v>527</v>
      </c>
      <c r="G250" s="95" t="s">
        <v>528</v>
      </c>
      <c r="H250" s="171"/>
      <c r="I250" s="172"/>
      <c r="J250" s="172"/>
      <c r="K250" s="176"/>
    </row>
    <row r="251" spans="2:11" s="96" customFormat="1">
      <c r="B251" s="91"/>
      <c r="C251" s="82"/>
      <c r="D251" s="92"/>
      <c r="E251" s="93"/>
      <c r="F251" s="89" t="s">
        <v>35</v>
      </c>
      <c r="G251" s="95"/>
      <c r="H251" s="194"/>
      <c r="I251" s="169"/>
      <c r="J251" s="169"/>
      <c r="K251" s="175"/>
    </row>
    <row r="252" spans="2:11" ht="16.5" customHeight="1">
      <c r="B252" s="91">
        <v>2921</v>
      </c>
      <c r="C252" s="111" t="s">
        <v>518</v>
      </c>
      <c r="D252" s="98">
        <v>2</v>
      </c>
      <c r="E252" s="99">
        <v>1</v>
      </c>
      <c r="F252" s="89" t="s">
        <v>529</v>
      </c>
      <c r="G252" s="104" t="s">
        <v>530</v>
      </c>
      <c r="H252" s="171"/>
      <c r="I252" s="172"/>
      <c r="J252" s="172"/>
      <c r="K252" s="176"/>
    </row>
    <row r="253" spans="2:11" ht="16.5" customHeight="1">
      <c r="B253" s="91">
        <v>2922</v>
      </c>
      <c r="C253" s="111" t="s">
        <v>518</v>
      </c>
      <c r="D253" s="98">
        <v>2</v>
      </c>
      <c r="E253" s="99">
        <v>2</v>
      </c>
      <c r="F253" s="89" t="s">
        <v>531</v>
      </c>
      <c r="G253" s="104" t="s">
        <v>532</v>
      </c>
      <c r="H253" s="171"/>
      <c r="I253" s="172"/>
      <c r="J253" s="172"/>
      <c r="K253" s="176"/>
    </row>
    <row r="254" spans="2:11" ht="41.25" customHeight="1">
      <c r="B254" s="91">
        <v>2930</v>
      </c>
      <c r="C254" s="109" t="s">
        <v>518</v>
      </c>
      <c r="D254" s="92">
        <v>3</v>
      </c>
      <c r="E254" s="93">
        <v>0</v>
      </c>
      <c r="F254" s="94" t="s">
        <v>533</v>
      </c>
      <c r="G254" s="95" t="s">
        <v>534</v>
      </c>
      <c r="H254" s="171"/>
      <c r="I254" s="172"/>
      <c r="J254" s="172"/>
      <c r="K254" s="176"/>
    </row>
    <row r="255" spans="2:11" s="96" customFormat="1">
      <c r="B255" s="91"/>
      <c r="C255" s="82"/>
      <c r="D255" s="92"/>
      <c r="E255" s="93"/>
      <c r="F255" s="89" t="s">
        <v>35</v>
      </c>
      <c r="G255" s="95"/>
      <c r="H255" s="194"/>
      <c r="I255" s="169"/>
      <c r="J255" s="169"/>
      <c r="K255" s="175"/>
    </row>
    <row r="256" spans="2:11" ht="29.25" customHeight="1">
      <c r="B256" s="91">
        <v>2931</v>
      </c>
      <c r="C256" s="111" t="s">
        <v>518</v>
      </c>
      <c r="D256" s="98">
        <v>3</v>
      </c>
      <c r="E256" s="99">
        <v>1</v>
      </c>
      <c r="F256" s="89" t="s">
        <v>535</v>
      </c>
      <c r="G256" s="104" t="s">
        <v>536</v>
      </c>
      <c r="H256" s="171"/>
      <c r="I256" s="172"/>
      <c r="J256" s="172"/>
      <c r="K256" s="176"/>
    </row>
    <row r="257" spans="2:11">
      <c r="B257" s="91">
        <v>2932</v>
      </c>
      <c r="C257" s="111" t="s">
        <v>518</v>
      </c>
      <c r="D257" s="98">
        <v>3</v>
      </c>
      <c r="E257" s="99">
        <v>2</v>
      </c>
      <c r="F257" s="89" t="s">
        <v>537</v>
      </c>
      <c r="G257" s="104"/>
      <c r="H257" s="171"/>
      <c r="I257" s="172"/>
      <c r="J257" s="172"/>
      <c r="K257" s="176"/>
    </row>
    <row r="258" spans="2:11" ht="15.75" customHeight="1">
      <c r="B258" s="91">
        <v>2940</v>
      </c>
      <c r="C258" s="109" t="s">
        <v>518</v>
      </c>
      <c r="D258" s="92">
        <v>4</v>
      </c>
      <c r="E258" s="93">
        <v>0</v>
      </c>
      <c r="F258" s="94" t="s">
        <v>538</v>
      </c>
      <c r="G258" s="95" t="s">
        <v>539</v>
      </c>
      <c r="H258" s="171"/>
      <c r="I258" s="172"/>
      <c r="J258" s="172"/>
      <c r="K258" s="176"/>
    </row>
    <row r="259" spans="2:11" s="96" customFormat="1">
      <c r="B259" s="91"/>
      <c r="C259" s="82"/>
      <c r="D259" s="92"/>
      <c r="E259" s="93"/>
      <c r="F259" s="89" t="s">
        <v>35</v>
      </c>
      <c r="G259" s="95"/>
      <c r="H259" s="194"/>
      <c r="I259" s="169"/>
      <c r="J259" s="169"/>
      <c r="K259" s="175"/>
    </row>
    <row r="260" spans="2:11" ht="17.25" customHeight="1">
      <c r="B260" s="91">
        <v>2941</v>
      </c>
      <c r="C260" s="111" t="s">
        <v>518</v>
      </c>
      <c r="D260" s="98">
        <v>4</v>
      </c>
      <c r="E260" s="99">
        <v>1</v>
      </c>
      <c r="F260" s="89" t="s">
        <v>540</v>
      </c>
      <c r="G260" s="104" t="s">
        <v>541</v>
      </c>
      <c r="H260" s="171"/>
      <c r="I260" s="172"/>
      <c r="J260" s="172"/>
      <c r="K260" s="176"/>
    </row>
    <row r="261" spans="2:11" ht="18" customHeight="1">
      <c r="B261" s="91">
        <v>2942</v>
      </c>
      <c r="C261" s="111" t="s">
        <v>518</v>
      </c>
      <c r="D261" s="98">
        <v>4</v>
      </c>
      <c r="E261" s="99">
        <v>2</v>
      </c>
      <c r="F261" s="89" t="s">
        <v>542</v>
      </c>
      <c r="G261" s="104" t="s">
        <v>543</v>
      </c>
      <c r="H261" s="171"/>
      <c r="I261" s="172"/>
      <c r="J261" s="172"/>
      <c r="K261" s="176"/>
    </row>
    <row r="262" spans="2:11" ht="31.5" customHeight="1">
      <c r="B262" s="91">
        <v>2950</v>
      </c>
      <c r="C262" s="109" t="s">
        <v>518</v>
      </c>
      <c r="D262" s="92">
        <v>5</v>
      </c>
      <c r="E262" s="93">
        <v>0</v>
      </c>
      <c r="F262" s="94" t="s">
        <v>544</v>
      </c>
      <c r="G262" s="95" t="s">
        <v>545</v>
      </c>
      <c r="H262" s="171">
        <f>H264</f>
        <v>146000</v>
      </c>
      <c r="I262" s="172">
        <f>I264</f>
        <v>146000</v>
      </c>
      <c r="J262" s="172">
        <f>J264</f>
        <v>146000</v>
      </c>
      <c r="K262" s="176">
        <f>K264</f>
        <v>0</v>
      </c>
    </row>
    <row r="263" spans="2:11" s="96" customFormat="1">
      <c r="B263" s="91"/>
      <c r="C263" s="82"/>
      <c r="D263" s="92"/>
      <c r="E263" s="93"/>
      <c r="F263" s="89" t="s">
        <v>35</v>
      </c>
      <c r="G263" s="95"/>
      <c r="H263" s="194"/>
      <c r="I263" s="169"/>
      <c r="J263" s="169"/>
      <c r="K263" s="175"/>
    </row>
    <row r="264" spans="2:11">
      <c r="B264" s="91">
        <v>2951</v>
      </c>
      <c r="C264" s="111" t="s">
        <v>518</v>
      </c>
      <c r="D264" s="98">
        <v>5</v>
      </c>
      <c r="E264" s="99">
        <v>1</v>
      </c>
      <c r="F264" s="89" t="s">
        <v>546</v>
      </c>
      <c r="G264" s="95"/>
      <c r="H264" s="171">
        <f>+J264</f>
        <v>146000</v>
      </c>
      <c r="I264" s="172">
        <f>J264+K264</f>
        <v>146000</v>
      </c>
      <c r="J264" s="172">
        <f>+[2]Արտադպ.!$C$7</f>
        <v>146000</v>
      </c>
      <c r="K264" s="176">
        <f>[1]sheet1!AU21</f>
        <v>0</v>
      </c>
    </row>
    <row r="265" spans="2:11" ht="17.25" customHeight="1">
      <c r="B265" s="91">
        <v>2952</v>
      </c>
      <c r="C265" s="111" t="s">
        <v>518</v>
      </c>
      <c r="D265" s="98">
        <v>5</v>
      </c>
      <c r="E265" s="99">
        <v>2</v>
      </c>
      <c r="F265" s="89" t="s">
        <v>547</v>
      </c>
      <c r="G265" s="104" t="s">
        <v>548</v>
      </c>
      <c r="H265" s="171"/>
      <c r="I265" s="172"/>
      <c r="J265" s="172"/>
      <c r="K265" s="176"/>
    </row>
    <row r="266" spans="2:11" ht="29.25" customHeight="1">
      <c r="B266" s="91">
        <v>2960</v>
      </c>
      <c r="C266" s="109" t="s">
        <v>518</v>
      </c>
      <c r="D266" s="92">
        <v>6</v>
      </c>
      <c r="E266" s="93">
        <v>0</v>
      </c>
      <c r="F266" s="94" t="s">
        <v>549</v>
      </c>
      <c r="G266" s="95" t="s">
        <v>550</v>
      </c>
      <c r="H266" s="171"/>
      <c r="I266" s="172"/>
      <c r="J266" s="172"/>
      <c r="K266" s="176"/>
    </row>
    <row r="267" spans="2:11" s="96" customFormat="1">
      <c r="B267" s="91"/>
      <c r="C267" s="82"/>
      <c r="D267" s="92"/>
      <c r="E267" s="93"/>
      <c r="F267" s="89" t="s">
        <v>35</v>
      </c>
      <c r="G267" s="95"/>
      <c r="H267" s="194"/>
      <c r="I267" s="169"/>
      <c r="J267" s="169"/>
      <c r="K267" s="175"/>
    </row>
    <row r="268" spans="2:11" ht="28.5" customHeight="1">
      <c r="B268" s="91">
        <v>2961</v>
      </c>
      <c r="C268" s="111" t="s">
        <v>518</v>
      </c>
      <c r="D268" s="98">
        <v>6</v>
      </c>
      <c r="E268" s="99">
        <v>1</v>
      </c>
      <c r="F268" s="89" t="s">
        <v>549</v>
      </c>
      <c r="G268" s="104" t="s">
        <v>551</v>
      </c>
      <c r="H268" s="171"/>
      <c r="I268" s="172"/>
      <c r="J268" s="172"/>
      <c r="K268" s="176"/>
    </row>
    <row r="269" spans="2:11" ht="29.25" customHeight="1">
      <c r="B269" s="91">
        <v>2970</v>
      </c>
      <c r="C269" s="109" t="s">
        <v>518</v>
      </c>
      <c r="D269" s="92">
        <v>7</v>
      </c>
      <c r="E269" s="93">
        <v>0</v>
      </c>
      <c r="F269" s="94" t="s">
        <v>552</v>
      </c>
      <c r="G269" s="95" t="s">
        <v>553</v>
      </c>
      <c r="H269" s="171"/>
      <c r="I269" s="172"/>
      <c r="J269" s="172"/>
      <c r="K269" s="176"/>
    </row>
    <row r="270" spans="2:11" s="96" customFormat="1">
      <c r="B270" s="91"/>
      <c r="C270" s="82"/>
      <c r="D270" s="92"/>
      <c r="E270" s="93"/>
      <c r="F270" s="89" t="s">
        <v>35</v>
      </c>
      <c r="G270" s="95"/>
      <c r="H270" s="194"/>
      <c r="I270" s="169"/>
      <c r="J270" s="169"/>
      <c r="K270" s="175"/>
    </row>
    <row r="271" spans="2:11" ht="27.75" customHeight="1">
      <c r="B271" s="91">
        <v>2971</v>
      </c>
      <c r="C271" s="111" t="s">
        <v>518</v>
      </c>
      <c r="D271" s="98">
        <v>7</v>
      </c>
      <c r="E271" s="99">
        <v>1</v>
      </c>
      <c r="F271" s="89" t="s">
        <v>552</v>
      </c>
      <c r="G271" s="104" t="s">
        <v>553</v>
      </c>
      <c r="H271" s="171"/>
      <c r="I271" s="172"/>
      <c r="J271" s="172"/>
      <c r="K271" s="176"/>
    </row>
    <row r="272" spans="2:11" ht="18.75" customHeight="1">
      <c r="B272" s="91">
        <v>2980</v>
      </c>
      <c r="C272" s="109" t="s">
        <v>518</v>
      </c>
      <c r="D272" s="92">
        <v>8</v>
      </c>
      <c r="E272" s="93">
        <v>0</v>
      </c>
      <c r="F272" s="94" t="s">
        <v>554</v>
      </c>
      <c r="G272" s="95" t="s">
        <v>555</v>
      </c>
      <c r="H272" s="171"/>
      <c r="I272" s="172"/>
      <c r="J272" s="172"/>
      <c r="K272" s="176"/>
    </row>
    <row r="273" spans="2:11" s="96" customFormat="1">
      <c r="B273" s="91"/>
      <c r="C273" s="82"/>
      <c r="D273" s="92"/>
      <c r="E273" s="93"/>
      <c r="F273" s="89" t="s">
        <v>35</v>
      </c>
      <c r="G273" s="95"/>
      <c r="H273" s="194"/>
      <c r="I273" s="169"/>
      <c r="J273" s="169"/>
      <c r="K273" s="175"/>
    </row>
    <row r="274" spans="2:11" ht="16.5" customHeight="1">
      <c r="B274" s="91">
        <v>2981</v>
      </c>
      <c r="C274" s="111" t="s">
        <v>518</v>
      </c>
      <c r="D274" s="98">
        <v>8</v>
      </c>
      <c r="E274" s="99">
        <v>1</v>
      </c>
      <c r="F274" s="89" t="s">
        <v>554</v>
      </c>
      <c r="G274" s="104" t="s">
        <v>556</v>
      </c>
      <c r="H274" s="171"/>
      <c r="I274" s="172"/>
      <c r="J274" s="172"/>
      <c r="K274" s="176"/>
    </row>
    <row r="275" spans="2:11" s="32" customFormat="1" ht="65.25" customHeight="1">
      <c r="B275" s="106">
        <v>3000</v>
      </c>
      <c r="C275" s="109" t="s">
        <v>557</v>
      </c>
      <c r="D275" s="92">
        <v>0</v>
      </c>
      <c r="E275" s="93">
        <v>0</v>
      </c>
      <c r="F275" s="110" t="s">
        <v>558</v>
      </c>
      <c r="G275" s="107" t="s">
        <v>559</v>
      </c>
      <c r="H275" s="191">
        <f>H277+H281+H284+H287+H290+H293+H296+H299+H303</f>
        <v>17800</v>
      </c>
      <c r="I275" s="191">
        <f>I277+I281+I284+I287+I290+I293+I296+I299+I303</f>
        <v>17800</v>
      </c>
      <c r="J275" s="191">
        <f>J277+J281+J284+J287+J290+J293+J296+J299+J303</f>
        <v>17800</v>
      </c>
      <c r="K275" s="164">
        <f>K277+K281+K284+K287+K290+K293+K296+K299+K303</f>
        <v>0</v>
      </c>
    </row>
    <row r="276" spans="2:11">
      <c r="B276" s="88"/>
      <c r="C276" s="82"/>
      <c r="D276" s="83"/>
      <c r="E276" s="84"/>
      <c r="F276" s="89" t="s">
        <v>7</v>
      </c>
      <c r="G276" s="90"/>
      <c r="H276" s="192"/>
      <c r="I276" s="193"/>
      <c r="J276" s="193"/>
      <c r="K276" s="173"/>
    </row>
    <row r="277" spans="2:11" ht="30.75" customHeight="1">
      <c r="B277" s="91">
        <v>3010</v>
      </c>
      <c r="C277" s="109" t="s">
        <v>557</v>
      </c>
      <c r="D277" s="92">
        <v>1</v>
      </c>
      <c r="E277" s="93">
        <v>0</v>
      </c>
      <c r="F277" s="94" t="s">
        <v>560</v>
      </c>
      <c r="G277" s="95" t="s">
        <v>561</v>
      </c>
      <c r="H277" s="171"/>
      <c r="I277" s="172"/>
      <c r="J277" s="172"/>
      <c r="K277" s="176"/>
    </row>
    <row r="278" spans="2:11" s="96" customFormat="1">
      <c r="B278" s="91"/>
      <c r="C278" s="82"/>
      <c r="D278" s="92"/>
      <c r="E278" s="93"/>
      <c r="F278" s="89" t="s">
        <v>35</v>
      </c>
      <c r="G278" s="95"/>
      <c r="H278" s="194"/>
      <c r="I278" s="169"/>
      <c r="J278" s="169"/>
      <c r="K278" s="175"/>
    </row>
    <row r="279" spans="2:11" ht="15.75" customHeight="1">
      <c r="B279" s="91">
        <v>3011</v>
      </c>
      <c r="C279" s="111" t="s">
        <v>557</v>
      </c>
      <c r="D279" s="98">
        <v>1</v>
      </c>
      <c r="E279" s="99">
        <v>1</v>
      </c>
      <c r="F279" s="89" t="s">
        <v>562</v>
      </c>
      <c r="G279" s="104" t="s">
        <v>563</v>
      </c>
      <c r="H279" s="171"/>
      <c r="I279" s="172"/>
      <c r="J279" s="172"/>
      <c r="K279" s="176"/>
    </row>
    <row r="280" spans="2:11" ht="15.75" customHeight="1">
      <c r="B280" s="91">
        <v>3012</v>
      </c>
      <c r="C280" s="111" t="s">
        <v>557</v>
      </c>
      <c r="D280" s="98">
        <v>1</v>
      </c>
      <c r="E280" s="99">
        <v>2</v>
      </c>
      <c r="F280" s="89" t="s">
        <v>564</v>
      </c>
      <c r="G280" s="104" t="s">
        <v>565</v>
      </c>
      <c r="H280" s="171"/>
      <c r="I280" s="172"/>
      <c r="J280" s="172"/>
      <c r="K280" s="176"/>
    </row>
    <row r="281" spans="2:11" ht="15.75" customHeight="1">
      <c r="B281" s="91">
        <v>3020</v>
      </c>
      <c r="C281" s="109" t="s">
        <v>557</v>
      </c>
      <c r="D281" s="92">
        <v>2</v>
      </c>
      <c r="E281" s="93">
        <v>0</v>
      </c>
      <c r="F281" s="94" t="s">
        <v>566</v>
      </c>
      <c r="G281" s="95" t="s">
        <v>567</v>
      </c>
      <c r="H281" s="171"/>
      <c r="I281" s="172"/>
      <c r="J281" s="172"/>
      <c r="K281" s="176"/>
    </row>
    <row r="282" spans="2:11" s="96" customFormat="1" ht="15.75" customHeight="1">
      <c r="B282" s="91"/>
      <c r="C282" s="82"/>
      <c r="D282" s="92"/>
      <c r="E282" s="93"/>
      <c r="F282" s="89" t="s">
        <v>35</v>
      </c>
      <c r="G282" s="95"/>
      <c r="H282" s="194"/>
      <c r="I282" s="169"/>
      <c r="J282" s="169"/>
      <c r="K282" s="175"/>
    </row>
    <row r="283" spans="2:11" ht="15.75" customHeight="1">
      <c r="B283" s="91">
        <v>3021</v>
      </c>
      <c r="C283" s="111" t="s">
        <v>557</v>
      </c>
      <c r="D283" s="98">
        <v>2</v>
      </c>
      <c r="E283" s="99">
        <v>1</v>
      </c>
      <c r="F283" s="89" t="s">
        <v>566</v>
      </c>
      <c r="G283" s="104" t="s">
        <v>568</v>
      </c>
      <c r="H283" s="171"/>
      <c r="I283" s="172"/>
      <c r="J283" s="172"/>
      <c r="K283" s="176"/>
    </row>
    <row r="284" spans="2:11" ht="17.25" customHeight="1">
      <c r="B284" s="91">
        <v>3030</v>
      </c>
      <c r="C284" s="109" t="s">
        <v>557</v>
      </c>
      <c r="D284" s="92">
        <v>3</v>
      </c>
      <c r="E284" s="93">
        <v>0</v>
      </c>
      <c r="F284" s="94" t="s">
        <v>569</v>
      </c>
      <c r="G284" s="95" t="s">
        <v>570</v>
      </c>
      <c r="H284" s="171"/>
      <c r="I284" s="172"/>
      <c r="J284" s="172"/>
      <c r="K284" s="176"/>
    </row>
    <row r="285" spans="2:11" s="96" customFormat="1">
      <c r="B285" s="91"/>
      <c r="C285" s="82"/>
      <c r="D285" s="92"/>
      <c r="E285" s="93"/>
      <c r="F285" s="89" t="s">
        <v>35</v>
      </c>
      <c r="G285" s="95"/>
      <c r="H285" s="194"/>
      <c r="I285" s="169"/>
      <c r="J285" s="169"/>
      <c r="K285" s="175"/>
    </row>
    <row r="286" spans="2:11" s="96" customFormat="1">
      <c r="B286" s="91">
        <v>3031</v>
      </c>
      <c r="C286" s="111" t="s">
        <v>557</v>
      </c>
      <c r="D286" s="98">
        <v>3</v>
      </c>
      <c r="E286" s="99" t="s">
        <v>222</v>
      </c>
      <c r="F286" s="89" t="s">
        <v>569</v>
      </c>
      <c r="G286" s="95"/>
      <c r="H286" s="194"/>
      <c r="I286" s="169"/>
      <c r="J286" s="169"/>
      <c r="K286" s="175"/>
    </row>
    <row r="287" spans="2:11" ht="17.25" customHeight="1">
      <c r="B287" s="91">
        <v>3040</v>
      </c>
      <c r="C287" s="109" t="s">
        <v>557</v>
      </c>
      <c r="D287" s="92">
        <v>4</v>
      </c>
      <c r="E287" s="93">
        <v>0</v>
      </c>
      <c r="F287" s="94" t="s">
        <v>571</v>
      </c>
      <c r="G287" s="95" t="s">
        <v>572</v>
      </c>
      <c r="H287" s="171"/>
      <c r="I287" s="172"/>
      <c r="J287" s="172"/>
      <c r="K287" s="176"/>
    </row>
    <row r="288" spans="2:11" s="96" customFormat="1">
      <c r="B288" s="91"/>
      <c r="C288" s="82"/>
      <c r="D288" s="92"/>
      <c r="E288" s="93"/>
      <c r="F288" s="89" t="s">
        <v>35</v>
      </c>
      <c r="G288" s="95"/>
      <c r="H288" s="194"/>
      <c r="I288" s="169"/>
      <c r="J288" s="169"/>
      <c r="K288" s="175"/>
    </row>
    <row r="289" spans="2:11" ht="18" customHeight="1">
      <c r="B289" s="91">
        <v>3041</v>
      </c>
      <c r="C289" s="111" t="s">
        <v>557</v>
      </c>
      <c r="D289" s="98">
        <v>4</v>
      </c>
      <c r="E289" s="99">
        <v>1</v>
      </c>
      <c r="F289" s="89" t="s">
        <v>571</v>
      </c>
      <c r="G289" s="104" t="s">
        <v>573</v>
      </c>
      <c r="H289" s="171"/>
      <c r="I289" s="172"/>
      <c r="J289" s="172"/>
      <c r="K289" s="176"/>
    </row>
    <row r="290" spans="2:11" ht="18" customHeight="1">
      <c r="B290" s="91">
        <v>3050</v>
      </c>
      <c r="C290" s="109" t="s">
        <v>557</v>
      </c>
      <c r="D290" s="92">
        <v>5</v>
      </c>
      <c r="E290" s="93">
        <v>0</v>
      </c>
      <c r="F290" s="94" t="s">
        <v>574</v>
      </c>
      <c r="G290" s="95" t="s">
        <v>575</v>
      </c>
      <c r="H290" s="171"/>
      <c r="I290" s="172"/>
      <c r="J290" s="172"/>
      <c r="K290" s="176"/>
    </row>
    <row r="291" spans="2:11" s="96" customFormat="1">
      <c r="B291" s="91"/>
      <c r="C291" s="82"/>
      <c r="D291" s="92"/>
      <c r="E291" s="93"/>
      <c r="F291" s="89" t="s">
        <v>35</v>
      </c>
      <c r="G291" s="95"/>
      <c r="H291" s="194"/>
      <c r="I291" s="169"/>
      <c r="J291" s="169"/>
      <c r="K291" s="175"/>
    </row>
    <row r="292" spans="2:11" ht="15.75" customHeight="1">
      <c r="B292" s="91">
        <v>3051</v>
      </c>
      <c r="C292" s="111" t="s">
        <v>557</v>
      </c>
      <c r="D292" s="98">
        <v>5</v>
      </c>
      <c r="E292" s="99">
        <v>1</v>
      </c>
      <c r="F292" s="89" t="s">
        <v>574</v>
      </c>
      <c r="G292" s="104" t="s">
        <v>575</v>
      </c>
      <c r="H292" s="171"/>
      <c r="I292" s="172"/>
      <c r="J292" s="172"/>
      <c r="K292" s="176"/>
    </row>
    <row r="293" spans="2:11" ht="15.75" customHeight="1">
      <c r="B293" s="91">
        <v>3060</v>
      </c>
      <c r="C293" s="109" t="s">
        <v>557</v>
      </c>
      <c r="D293" s="92">
        <v>6</v>
      </c>
      <c r="E293" s="93">
        <v>0</v>
      </c>
      <c r="F293" s="94" t="s">
        <v>576</v>
      </c>
      <c r="G293" s="95" t="s">
        <v>577</v>
      </c>
      <c r="H293" s="171"/>
      <c r="I293" s="172"/>
      <c r="J293" s="172"/>
      <c r="K293" s="176"/>
    </row>
    <row r="294" spans="2:11" s="96" customFormat="1">
      <c r="B294" s="91"/>
      <c r="C294" s="82"/>
      <c r="D294" s="92"/>
      <c r="E294" s="93"/>
      <c r="F294" s="89" t="s">
        <v>35</v>
      </c>
      <c r="G294" s="95"/>
      <c r="H294" s="194"/>
      <c r="I294" s="169"/>
      <c r="J294" s="169"/>
      <c r="K294" s="175"/>
    </row>
    <row r="295" spans="2:11" ht="17.25" customHeight="1">
      <c r="B295" s="91">
        <v>3061</v>
      </c>
      <c r="C295" s="111" t="s">
        <v>557</v>
      </c>
      <c r="D295" s="98">
        <v>6</v>
      </c>
      <c r="E295" s="99">
        <v>1</v>
      </c>
      <c r="F295" s="89" t="s">
        <v>576</v>
      </c>
      <c r="G295" s="104" t="s">
        <v>577</v>
      </c>
      <c r="H295" s="171"/>
      <c r="I295" s="172"/>
      <c r="J295" s="172"/>
      <c r="K295" s="176"/>
    </row>
    <row r="296" spans="2:11" ht="42.75" customHeight="1">
      <c r="B296" s="91">
        <v>3070</v>
      </c>
      <c r="C296" s="109" t="s">
        <v>557</v>
      </c>
      <c r="D296" s="92">
        <v>7</v>
      </c>
      <c r="E296" s="93">
        <v>0</v>
      </c>
      <c r="F296" s="94" t="s">
        <v>578</v>
      </c>
      <c r="G296" s="95" t="s">
        <v>579</v>
      </c>
      <c r="H296" s="172">
        <f>H298</f>
        <v>17800</v>
      </c>
      <c r="I296" s="172">
        <f>I298</f>
        <v>17800</v>
      </c>
      <c r="J296" s="172">
        <f>J298</f>
        <v>17800</v>
      </c>
      <c r="K296" s="176">
        <f>K298</f>
        <v>0</v>
      </c>
    </row>
    <row r="297" spans="2:11" s="96" customFormat="1">
      <c r="B297" s="91"/>
      <c r="C297" s="82"/>
      <c r="D297" s="92"/>
      <c r="E297" s="93"/>
      <c r="F297" s="89" t="s">
        <v>35</v>
      </c>
      <c r="G297" s="95"/>
      <c r="H297" s="194"/>
      <c r="I297" s="169"/>
      <c r="J297" s="169"/>
      <c r="K297" s="175"/>
    </row>
    <row r="298" spans="2:11" ht="29.25" customHeight="1">
      <c r="B298" s="91">
        <v>3071</v>
      </c>
      <c r="C298" s="111" t="s">
        <v>557</v>
      </c>
      <c r="D298" s="98">
        <v>7</v>
      </c>
      <c r="E298" s="99">
        <v>1</v>
      </c>
      <c r="F298" s="89" t="s">
        <v>578</v>
      </c>
      <c r="G298" s="104" t="s">
        <v>580</v>
      </c>
      <c r="H298" s="223">
        <f>+J298</f>
        <v>17800</v>
      </c>
      <c r="I298" s="224">
        <f>J298+K298</f>
        <v>17800</v>
      </c>
      <c r="J298" s="224">
        <f>+'[2]Սոց ծրագիր'!$C$8</f>
        <v>17800</v>
      </c>
      <c r="K298" s="176">
        <f>[1]sheet1!AU42</f>
        <v>0</v>
      </c>
    </row>
    <row r="299" spans="2:11" ht="39.75" customHeight="1">
      <c r="B299" s="91">
        <v>3080</v>
      </c>
      <c r="C299" s="109" t="s">
        <v>557</v>
      </c>
      <c r="D299" s="92">
        <v>8</v>
      </c>
      <c r="E299" s="93">
        <v>0</v>
      </c>
      <c r="F299" s="94" t="s">
        <v>581</v>
      </c>
      <c r="G299" s="95" t="s">
        <v>582</v>
      </c>
      <c r="H299" s="171"/>
      <c r="I299" s="172"/>
      <c r="J299" s="172"/>
      <c r="K299" s="176"/>
    </row>
    <row r="300" spans="2:11" s="96" customFormat="1">
      <c r="B300" s="91"/>
      <c r="C300" s="82"/>
      <c r="D300" s="92"/>
      <c r="E300" s="93"/>
      <c r="F300" s="89" t="s">
        <v>35</v>
      </c>
      <c r="G300" s="95"/>
      <c r="H300" s="194"/>
      <c r="I300" s="169"/>
      <c r="J300" s="169"/>
      <c r="K300" s="175"/>
    </row>
    <row r="301" spans="2:11" ht="29.25" customHeight="1">
      <c r="B301" s="91">
        <v>3081</v>
      </c>
      <c r="C301" s="111" t="s">
        <v>557</v>
      </c>
      <c r="D301" s="98">
        <v>8</v>
      </c>
      <c r="E301" s="99">
        <v>1</v>
      </c>
      <c r="F301" s="89" t="s">
        <v>581</v>
      </c>
      <c r="G301" s="104" t="s">
        <v>583</v>
      </c>
      <c r="H301" s="171"/>
      <c r="I301" s="172"/>
      <c r="J301" s="172"/>
      <c r="K301" s="176"/>
    </row>
    <row r="302" spans="2:11" s="96" customFormat="1">
      <c r="B302" s="91"/>
      <c r="C302" s="82"/>
      <c r="D302" s="92"/>
      <c r="E302" s="93"/>
      <c r="F302" s="89" t="s">
        <v>35</v>
      </c>
      <c r="G302" s="95"/>
      <c r="H302" s="194"/>
      <c r="I302" s="169"/>
      <c r="J302" s="169"/>
      <c r="K302" s="175"/>
    </row>
    <row r="303" spans="2:11" ht="30" customHeight="1">
      <c r="B303" s="91">
        <v>3090</v>
      </c>
      <c r="C303" s="109" t="s">
        <v>557</v>
      </c>
      <c r="D303" s="92">
        <v>9</v>
      </c>
      <c r="E303" s="93">
        <v>0</v>
      </c>
      <c r="F303" s="94" t="s">
        <v>584</v>
      </c>
      <c r="G303" s="95" t="s">
        <v>585</v>
      </c>
      <c r="H303" s="171"/>
      <c r="I303" s="172"/>
      <c r="J303" s="172"/>
      <c r="K303" s="176"/>
    </row>
    <row r="304" spans="2:11" s="96" customFormat="1">
      <c r="B304" s="91"/>
      <c r="C304" s="82"/>
      <c r="D304" s="92"/>
      <c r="E304" s="93"/>
      <c r="F304" s="89" t="s">
        <v>35</v>
      </c>
      <c r="G304" s="95"/>
      <c r="H304" s="194"/>
      <c r="I304" s="169"/>
      <c r="J304" s="169"/>
      <c r="K304" s="175"/>
    </row>
    <row r="305" spans="2:11" ht="30.75" customHeight="1">
      <c r="B305" s="116">
        <v>3091</v>
      </c>
      <c r="C305" s="111" t="s">
        <v>557</v>
      </c>
      <c r="D305" s="117">
        <v>9</v>
      </c>
      <c r="E305" s="118">
        <v>1</v>
      </c>
      <c r="F305" s="119" t="s">
        <v>584</v>
      </c>
      <c r="G305" s="120" t="s">
        <v>586</v>
      </c>
      <c r="H305" s="223"/>
      <c r="I305" s="224"/>
      <c r="J305" s="224"/>
      <c r="K305" s="178"/>
    </row>
    <row r="306" spans="2:11" ht="41.25" customHeight="1">
      <c r="B306" s="116">
        <v>3092</v>
      </c>
      <c r="C306" s="111" t="s">
        <v>557</v>
      </c>
      <c r="D306" s="117">
        <v>9</v>
      </c>
      <c r="E306" s="118">
        <v>2</v>
      </c>
      <c r="F306" s="119" t="s">
        <v>587</v>
      </c>
      <c r="G306" s="120"/>
      <c r="H306" s="223"/>
      <c r="I306" s="224"/>
      <c r="J306" s="224"/>
      <c r="K306" s="178"/>
    </row>
    <row r="307" spans="2:11" s="32" customFormat="1" ht="25.5">
      <c r="B307" s="121">
        <v>3100</v>
      </c>
      <c r="C307" s="92" t="s">
        <v>588</v>
      </c>
      <c r="D307" s="92">
        <v>0</v>
      </c>
      <c r="E307" s="93">
        <v>0</v>
      </c>
      <c r="F307" s="122" t="s">
        <v>589</v>
      </c>
      <c r="G307" s="123"/>
      <c r="H307" s="191">
        <f>H309</f>
        <v>45828</v>
      </c>
      <c r="I307" s="191">
        <f>I309</f>
        <v>45828</v>
      </c>
      <c r="J307" s="191">
        <f>J309</f>
        <v>45828</v>
      </c>
      <c r="K307" s="164">
        <f>K309</f>
        <v>0</v>
      </c>
    </row>
    <row r="308" spans="2:11">
      <c r="B308" s="116"/>
      <c r="C308" s="82"/>
      <c r="D308" s="83"/>
      <c r="E308" s="84"/>
      <c r="F308" s="89" t="s">
        <v>7</v>
      </c>
      <c r="G308" s="90"/>
      <c r="H308" s="192"/>
      <c r="I308" s="193"/>
      <c r="J308" s="193"/>
      <c r="K308" s="173"/>
    </row>
    <row r="309" spans="2:11" ht="25.5">
      <c r="B309" s="116">
        <v>3110</v>
      </c>
      <c r="C309" s="124" t="s">
        <v>588</v>
      </c>
      <c r="D309" s="124">
        <v>1</v>
      </c>
      <c r="E309" s="125">
        <v>0</v>
      </c>
      <c r="F309" s="114" t="s">
        <v>590</v>
      </c>
      <c r="G309" s="104"/>
      <c r="H309" s="172">
        <f>H311</f>
        <v>45828</v>
      </c>
      <c r="I309" s="172">
        <f>I311</f>
        <v>45828</v>
      </c>
      <c r="J309" s="172">
        <f>J311</f>
        <v>45828</v>
      </c>
      <c r="K309" s="176">
        <f>K311</f>
        <v>0</v>
      </c>
    </row>
    <row r="310" spans="2:11" s="96" customFormat="1">
      <c r="B310" s="116"/>
      <c r="C310" s="82"/>
      <c r="D310" s="92"/>
      <c r="E310" s="93"/>
      <c r="F310" s="89" t="s">
        <v>35</v>
      </c>
      <c r="G310" s="95"/>
      <c r="H310" s="194"/>
      <c r="I310" s="169"/>
      <c r="J310" s="169"/>
      <c r="K310" s="170"/>
    </row>
    <row r="311" spans="2:11" ht="15.75" thickBot="1">
      <c r="B311" s="126">
        <v>3112</v>
      </c>
      <c r="C311" s="127" t="s">
        <v>588</v>
      </c>
      <c r="D311" s="127">
        <v>1</v>
      </c>
      <c r="E311" s="128">
        <v>2</v>
      </c>
      <c r="F311" s="129" t="s">
        <v>591</v>
      </c>
      <c r="G311" s="130"/>
      <c r="H311" s="195">
        <f>+I311</f>
        <v>45828</v>
      </c>
      <c r="I311" s="195">
        <f>+J311</f>
        <v>45828</v>
      </c>
      <c r="J311" s="195">
        <f>+[2]Տնտես.!$D$34</f>
        <v>45828</v>
      </c>
      <c r="K311" s="179"/>
    </row>
    <row r="312" spans="2:11">
      <c r="C312" s="131"/>
      <c r="D312" s="132"/>
      <c r="E312" s="133"/>
    </row>
    <row r="313" spans="2:11">
      <c r="C313" s="135"/>
      <c r="D313" s="132"/>
      <c r="E313" s="133"/>
    </row>
    <row r="314" spans="2:11">
      <c r="C314" s="135"/>
      <c r="D314" s="132"/>
      <c r="E314" s="133"/>
      <c r="F314" s="56"/>
    </row>
    <row r="315" spans="2:11">
      <c r="C315" s="135"/>
      <c r="D315" s="136"/>
      <c r="E315" s="137"/>
    </row>
  </sheetData>
  <mergeCells count="13">
    <mergeCell ref="I1:K4"/>
    <mergeCell ref="A1:H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7"/>
  <sheetViews>
    <sheetView tabSelected="1" zoomScaleSheetLayoutView="110" workbookViewId="0">
      <selection activeCell="I13" sqref="I13"/>
    </sheetView>
  </sheetViews>
  <sheetFormatPr defaultColWidth="9.140625" defaultRowHeight="15"/>
  <cols>
    <col min="1" max="1" width="5.28515625" style="141" customWidth="1"/>
    <col min="2" max="2" width="8.140625" style="141" customWidth="1"/>
    <col min="3" max="3" width="55.140625" style="141" customWidth="1"/>
    <col min="4" max="4" width="7.140625" style="161" customWidth="1"/>
    <col min="5" max="5" width="12.42578125" style="156" customWidth="1"/>
    <col min="6" max="6" width="12.42578125" style="154" customWidth="1"/>
    <col min="7" max="7" width="12.28515625" style="156" customWidth="1"/>
    <col min="8" max="8" width="9.7109375" style="156" customWidth="1"/>
    <col min="9" max="16384" width="9.140625" style="141"/>
  </cols>
  <sheetData>
    <row r="1" spans="1:11" ht="15" customHeight="1">
      <c r="A1" s="295"/>
      <c r="B1" s="296"/>
      <c r="C1" s="296"/>
      <c r="D1" s="297"/>
      <c r="E1" s="304" t="s">
        <v>780</v>
      </c>
      <c r="F1" s="305"/>
      <c r="G1" s="305"/>
      <c r="H1" s="306"/>
    </row>
    <row r="2" spans="1:11" ht="15" customHeight="1">
      <c r="A2" s="298"/>
      <c r="B2" s="299"/>
      <c r="C2" s="299"/>
      <c r="D2" s="300"/>
      <c r="E2" s="307"/>
      <c r="F2" s="308"/>
      <c r="G2" s="308"/>
      <c r="H2" s="309"/>
    </row>
    <row r="3" spans="1:11" ht="15" customHeight="1">
      <c r="A3" s="298"/>
      <c r="B3" s="299"/>
      <c r="C3" s="299"/>
      <c r="D3" s="300"/>
      <c r="E3" s="307"/>
      <c r="F3" s="308"/>
      <c r="G3" s="308"/>
      <c r="H3" s="309"/>
    </row>
    <row r="4" spans="1:11" ht="29.25" customHeight="1">
      <c r="A4" s="301"/>
      <c r="B4" s="302"/>
      <c r="C4" s="302"/>
      <c r="D4" s="303"/>
      <c r="E4" s="310"/>
      <c r="F4" s="311"/>
      <c r="G4" s="311"/>
      <c r="H4" s="312"/>
    </row>
    <row r="5" spans="1:11" ht="40.5" customHeight="1">
      <c r="B5" s="288" t="s">
        <v>592</v>
      </c>
      <c r="C5" s="288"/>
      <c r="D5" s="288"/>
      <c r="E5" s="288"/>
      <c r="F5" s="288"/>
      <c r="G5" s="288"/>
      <c r="H5" s="288"/>
    </row>
    <row r="6" spans="1:11" ht="24">
      <c r="C6"/>
      <c r="D6" s="154"/>
      <c r="E6" s="157"/>
      <c r="G6" s="154"/>
      <c r="H6" s="207" t="s">
        <v>593</v>
      </c>
    </row>
    <row r="7" spans="1:11" ht="30" customHeight="1">
      <c r="B7" s="277" t="s">
        <v>594</v>
      </c>
      <c r="C7" s="283" t="s">
        <v>595</v>
      </c>
      <c r="D7" s="284"/>
      <c r="E7" s="285" t="s">
        <v>596</v>
      </c>
      <c r="F7" s="276" t="s">
        <v>597</v>
      </c>
      <c r="G7" s="276" t="s">
        <v>773</v>
      </c>
      <c r="H7" s="276" t="s">
        <v>598</v>
      </c>
      <c r="I7" s="143"/>
      <c r="J7" s="143"/>
      <c r="K7" s="144"/>
    </row>
    <row r="8" spans="1:11">
      <c r="B8" s="278"/>
      <c r="C8" s="145" t="s">
        <v>599</v>
      </c>
      <c r="D8" s="158" t="s">
        <v>600</v>
      </c>
      <c r="E8" s="285"/>
      <c r="F8" s="276"/>
      <c r="G8" s="276"/>
      <c r="H8" s="276"/>
    </row>
    <row r="9" spans="1:11">
      <c r="B9" s="145">
        <v>1</v>
      </c>
      <c r="C9" s="145">
        <v>2</v>
      </c>
      <c r="D9" s="159">
        <v>3</v>
      </c>
      <c r="E9" s="160">
        <v>4</v>
      </c>
      <c r="F9" s="155">
        <v>5</v>
      </c>
      <c r="G9" s="155">
        <v>6</v>
      </c>
      <c r="H9" s="155">
        <v>7</v>
      </c>
    </row>
    <row r="10" spans="1:11">
      <c r="B10" s="277">
        <v>4000</v>
      </c>
      <c r="C10" s="146" t="s">
        <v>601</v>
      </c>
      <c r="D10" s="279"/>
      <c r="E10" s="281">
        <f>E13+E177+E213</f>
        <v>1150157</v>
      </c>
      <c r="F10" s="281">
        <f>F13+F177+F213</f>
        <v>1150157</v>
      </c>
      <c r="G10" s="281">
        <f>G13+G177+G213</f>
        <v>1150157</v>
      </c>
      <c r="H10" s="282"/>
      <c r="I10" s="200"/>
    </row>
    <row r="11" spans="1:11">
      <c r="B11" s="278"/>
      <c r="C11" s="147" t="s">
        <v>602</v>
      </c>
      <c r="D11" s="280"/>
      <c r="E11" s="281"/>
      <c r="F11" s="281"/>
      <c r="G11" s="281"/>
      <c r="H11" s="282"/>
      <c r="I11" s="200"/>
    </row>
    <row r="12" spans="1:11">
      <c r="B12" s="145"/>
      <c r="C12" s="148" t="s">
        <v>603</v>
      </c>
      <c r="D12" s="158"/>
      <c r="E12" s="204"/>
      <c r="F12" s="225"/>
      <c r="G12" s="204"/>
      <c r="H12" s="184"/>
    </row>
    <row r="13" spans="1:11" ht="30">
      <c r="B13" s="145">
        <v>4050</v>
      </c>
      <c r="C13" s="145" t="s">
        <v>604</v>
      </c>
      <c r="D13" s="158" t="s">
        <v>605</v>
      </c>
      <c r="E13" s="204">
        <f>E15+E28+E73+E88+E98+E133+E148</f>
        <v>1150157</v>
      </c>
      <c r="F13" s="204">
        <f>F15+F28+F73+F88+F98+F133+F148</f>
        <v>1150157</v>
      </c>
      <c r="G13" s="204">
        <f>G15+G28+G73+G88+G98+G133+G148+G176</f>
        <v>1150157</v>
      </c>
      <c r="H13" s="184"/>
    </row>
    <row r="14" spans="1:11">
      <c r="B14" s="145"/>
      <c r="C14" s="148" t="s">
        <v>603</v>
      </c>
      <c r="D14" s="158"/>
      <c r="E14" s="204"/>
      <c r="F14" s="225"/>
      <c r="G14" s="204"/>
      <c r="H14" s="184"/>
    </row>
    <row r="15" spans="1:11" ht="30">
      <c r="B15" s="145">
        <v>4100</v>
      </c>
      <c r="C15" s="148" t="s">
        <v>606</v>
      </c>
      <c r="D15" s="158" t="s">
        <v>605</v>
      </c>
      <c r="E15" s="204">
        <f>E17+E22+E25</f>
        <v>185794</v>
      </c>
      <c r="F15" s="204">
        <f>F17+F22+F25</f>
        <v>185794</v>
      </c>
      <c r="G15" s="204">
        <f>F15</f>
        <v>185794</v>
      </c>
      <c r="H15" s="184"/>
    </row>
    <row r="16" spans="1:11">
      <c r="B16" s="145"/>
      <c r="C16" s="148" t="s">
        <v>603</v>
      </c>
      <c r="D16" s="158"/>
      <c r="E16" s="204"/>
      <c r="F16" s="225"/>
      <c r="G16" s="204"/>
      <c r="H16" s="184"/>
    </row>
    <row r="17" spans="2:8" ht="30">
      <c r="B17" s="145">
        <v>4110</v>
      </c>
      <c r="C17" s="149" t="s">
        <v>607</v>
      </c>
      <c r="D17" s="158" t="s">
        <v>605</v>
      </c>
      <c r="E17" s="204">
        <f>E19+E20+E21</f>
        <v>185794</v>
      </c>
      <c r="F17" s="204">
        <f>F19+F20+F21</f>
        <v>185794</v>
      </c>
      <c r="G17" s="204">
        <f>F17</f>
        <v>185794</v>
      </c>
      <c r="H17" s="184"/>
    </row>
    <row r="18" spans="2:8">
      <c r="B18" s="145"/>
      <c r="C18" s="148" t="s">
        <v>608</v>
      </c>
      <c r="D18" s="158"/>
      <c r="E18" s="204"/>
      <c r="F18" s="225"/>
      <c r="G18" s="204"/>
      <c r="H18" s="184"/>
    </row>
    <row r="19" spans="2:8">
      <c r="B19" s="145">
        <v>4111</v>
      </c>
      <c r="C19" s="148" t="s">
        <v>609</v>
      </c>
      <c r="D19" s="158">
        <v>4111</v>
      </c>
      <c r="E19" s="204">
        <f>+F19</f>
        <v>185794</v>
      </c>
      <c r="F19" s="204">
        <f>+G19</f>
        <v>185794</v>
      </c>
      <c r="G19" s="204">
        <f>+[2]Տնտես.!$E$3</f>
        <v>185794</v>
      </c>
      <c r="H19" s="184"/>
    </row>
    <row r="20" spans="2:8" ht="30">
      <c r="B20" s="145">
        <v>4112</v>
      </c>
      <c r="C20" s="148" t="s">
        <v>610</v>
      </c>
      <c r="D20" s="158">
        <v>4112</v>
      </c>
      <c r="E20" s="204"/>
      <c r="F20" s="225"/>
      <c r="G20" s="204"/>
      <c r="H20" s="184"/>
    </row>
    <row r="21" spans="2:8">
      <c r="B21" s="145">
        <v>4114</v>
      </c>
      <c r="C21" s="148" t="s">
        <v>611</v>
      </c>
      <c r="D21" s="158">
        <v>4115</v>
      </c>
      <c r="E21" s="204"/>
      <c r="F21" s="225"/>
      <c r="G21" s="204"/>
      <c r="H21" s="184"/>
    </row>
    <row r="22" spans="2:8" ht="30">
      <c r="B22" s="145">
        <v>4120</v>
      </c>
      <c r="C22" s="149" t="s">
        <v>612</v>
      </c>
      <c r="D22" s="158" t="s">
        <v>605</v>
      </c>
      <c r="E22" s="204"/>
      <c r="F22" s="204"/>
      <c r="G22" s="204"/>
      <c r="H22" s="184"/>
    </row>
    <row r="23" spans="2:8">
      <c r="B23" s="145"/>
      <c r="C23" s="148" t="s">
        <v>608</v>
      </c>
      <c r="D23" s="158"/>
      <c r="E23" s="204"/>
      <c r="F23" s="225"/>
      <c r="G23" s="204"/>
      <c r="H23" s="184"/>
    </row>
    <row r="24" spans="2:8">
      <c r="B24" s="145">
        <v>4121</v>
      </c>
      <c r="C24" s="148" t="s">
        <v>613</v>
      </c>
      <c r="D24" s="158">
        <v>4121</v>
      </c>
      <c r="E24" s="204"/>
      <c r="F24" s="225"/>
      <c r="G24" s="204"/>
      <c r="H24" s="184"/>
    </row>
    <row r="25" spans="2:8" ht="30">
      <c r="B25" s="145">
        <v>4130</v>
      </c>
      <c r="C25" s="149" t="s">
        <v>614</v>
      </c>
      <c r="D25" s="158" t="s">
        <v>605</v>
      </c>
      <c r="E25" s="204">
        <f>E27</f>
        <v>0</v>
      </c>
      <c r="F25" s="204">
        <f>F27</f>
        <v>0</v>
      </c>
      <c r="G25" s="204">
        <f>F25</f>
        <v>0</v>
      </c>
      <c r="H25" s="184"/>
    </row>
    <row r="26" spans="2:8">
      <c r="B26" s="145"/>
      <c r="C26" s="148" t="s">
        <v>608</v>
      </c>
      <c r="D26" s="158"/>
      <c r="E26" s="204"/>
      <c r="F26" s="225"/>
      <c r="G26" s="204"/>
      <c r="H26" s="184"/>
    </row>
    <row r="27" spans="2:8">
      <c r="B27" s="145">
        <v>4131</v>
      </c>
      <c r="C27" s="149" t="s">
        <v>615</v>
      </c>
      <c r="D27" s="158">
        <v>4131</v>
      </c>
      <c r="E27" s="204"/>
      <c r="F27" s="225"/>
      <c r="G27" s="204"/>
      <c r="H27" s="184"/>
    </row>
    <row r="28" spans="2:8" ht="45">
      <c r="B28" s="145">
        <v>4200</v>
      </c>
      <c r="C28" s="148" t="s">
        <v>616</v>
      </c>
      <c r="D28" s="158" t="s">
        <v>605</v>
      </c>
      <c r="E28" s="204">
        <f>E30+E39+E44+E54+E58+E62</f>
        <v>103455</v>
      </c>
      <c r="F28" s="204">
        <f>F30+F39+F44+F54+F58+F62</f>
        <v>103455</v>
      </c>
      <c r="G28" s="204">
        <f>F28</f>
        <v>103455</v>
      </c>
      <c r="H28" s="184"/>
    </row>
    <row r="29" spans="2:8">
      <c r="B29" s="145"/>
      <c r="C29" s="148" t="s">
        <v>603</v>
      </c>
      <c r="D29" s="158"/>
      <c r="E29" s="204"/>
      <c r="F29" s="225"/>
      <c r="G29" s="204"/>
      <c r="H29" s="184"/>
    </row>
    <row r="30" spans="2:8" ht="30">
      <c r="B30" s="145">
        <v>4210</v>
      </c>
      <c r="C30" s="149" t="s">
        <v>617</v>
      </c>
      <c r="D30" s="158" t="s">
        <v>605</v>
      </c>
      <c r="E30" s="204">
        <f>E32+E33+E34+E35+E36+E37+E38</f>
        <v>35100</v>
      </c>
      <c r="F30" s="204">
        <f>F32+F33+F34+F35+F36+F37+F38</f>
        <v>35100</v>
      </c>
      <c r="G30" s="204">
        <f>F30</f>
        <v>35100</v>
      </c>
      <c r="H30" s="184"/>
    </row>
    <row r="31" spans="2:8">
      <c r="B31" s="145"/>
      <c r="C31" s="148" t="s">
        <v>608</v>
      </c>
      <c r="D31" s="158"/>
      <c r="E31" s="204"/>
      <c r="F31" s="225"/>
      <c r="G31" s="204"/>
      <c r="H31" s="184"/>
    </row>
    <row r="32" spans="2:8" ht="22.5" customHeight="1">
      <c r="B32" s="145">
        <v>4211</v>
      </c>
      <c r="C32" s="148" t="s">
        <v>618</v>
      </c>
      <c r="D32" s="158">
        <v>4211</v>
      </c>
      <c r="E32" s="204"/>
      <c r="F32" s="225"/>
      <c r="G32" s="204"/>
      <c r="H32" s="184"/>
    </row>
    <row r="33" spans="2:8">
      <c r="B33" s="145">
        <v>4212</v>
      </c>
      <c r="C33" s="149" t="s">
        <v>619</v>
      </c>
      <c r="D33" s="158">
        <v>4212</v>
      </c>
      <c r="E33" s="204">
        <f t="shared" ref="E33:F33" si="0">+F33</f>
        <v>27600</v>
      </c>
      <c r="F33" s="204">
        <f t="shared" si="0"/>
        <v>27600</v>
      </c>
      <c r="G33" s="204">
        <f>+[2]Տնտես.!$E$4</f>
        <v>27600</v>
      </c>
      <c r="H33" s="184"/>
    </row>
    <row r="34" spans="2:8">
      <c r="B34" s="145">
        <v>4213</v>
      </c>
      <c r="C34" s="148" t="s">
        <v>620</v>
      </c>
      <c r="D34" s="158">
        <v>4213</v>
      </c>
      <c r="E34" s="204">
        <f t="shared" ref="E34:F34" si="1">+F34</f>
        <v>1700</v>
      </c>
      <c r="F34" s="204">
        <f t="shared" si="1"/>
        <v>1700</v>
      </c>
      <c r="G34" s="204">
        <f>+[2]Տնտես.!$E$5</f>
        <v>1700</v>
      </c>
      <c r="H34" s="184"/>
    </row>
    <row r="35" spans="2:8">
      <c r="B35" s="145">
        <v>4214</v>
      </c>
      <c r="C35" s="148" t="s">
        <v>621</v>
      </c>
      <c r="D35" s="158">
        <v>4214</v>
      </c>
      <c r="E35" s="204">
        <f t="shared" ref="E35:F37" si="2">+F35</f>
        <v>2900</v>
      </c>
      <c r="F35" s="204">
        <f t="shared" si="2"/>
        <v>2900</v>
      </c>
      <c r="G35" s="204">
        <f>+[2]Տնտես.!$E$6</f>
        <v>2900</v>
      </c>
      <c r="H35" s="184"/>
    </row>
    <row r="36" spans="2:8">
      <c r="B36" s="145">
        <v>4215</v>
      </c>
      <c r="C36" s="148" t="s">
        <v>622</v>
      </c>
      <c r="D36" s="158">
        <v>4215</v>
      </c>
      <c r="E36" s="204">
        <f t="shared" si="2"/>
        <v>600</v>
      </c>
      <c r="F36" s="204">
        <f t="shared" si="2"/>
        <v>600</v>
      </c>
      <c r="G36" s="204">
        <f>+[2]Տնտես.!$E$7</f>
        <v>600</v>
      </c>
      <c r="H36" s="184"/>
    </row>
    <row r="37" spans="2:8">
      <c r="B37" s="145">
        <v>4216</v>
      </c>
      <c r="C37" s="148" t="s">
        <v>623</v>
      </c>
      <c r="D37" s="158">
        <v>4216</v>
      </c>
      <c r="E37" s="204">
        <f t="shared" si="2"/>
        <v>2300</v>
      </c>
      <c r="F37" s="204">
        <f t="shared" si="2"/>
        <v>2300</v>
      </c>
      <c r="G37" s="204">
        <f>+[2]Տնտես.!$E$8</f>
        <v>2300</v>
      </c>
      <c r="H37" s="184"/>
    </row>
    <row r="38" spans="2:8">
      <c r="B38" s="145">
        <v>4217</v>
      </c>
      <c r="C38" s="148" t="s">
        <v>624</v>
      </c>
      <c r="D38" s="158">
        <v>4217</v>
      </c>
      <c r="E38" s="204"/>
      <c r="F38" s="225"/>
      <c r="G38" s="204"/>
      <c r="H38" s="184"/>
    </row>
    <row r="39" spans="2:8" ht="38.25" customHeight="1">
      <c r="B39" s="145">
        <v>4220</v>
      </c>
      <c r="C39" s="149" t="s">
        <v>625</v>
      </c>
      <c r="D39" s="158" t="s">
        <v>605</v>
      </c>
      <c r="E39" s="204">
        <f>E41+E42+E43</f>
        <v>2700</v>
      </c>
      <c r="F39" s="204">
        <f>F41+F42+F43</f>
        <v>2700</v>
      </c>
      <c r="G39" s="204">
        <f>F39</f>
        <v>2700</v>
      </c>
      <c r="H39" s="184"/>
    </row>
    <row r="40" spans="2:8">
      <c r="B40" s="145"/>
      <c r="C40" s="148" t="s">
        <v>608</v>
      </c>
      <c r="D40" s="158"/>
      <c r="E40" s="204"/>
      <c r="F40" s="225"/>
      <c r="G40" s="204"/>
      <c r="H40" s="184"/>
    </row>
    <row r="41" spans="2:8">
      <c r="B41" s="145">
        <v>4221</v>
      </c>
      <c r="C41" s="148" t="s">
        <v>626</v>
      </c>
      <c r="D41" s="158">
        <v>4221</v>
      </c>
      <c r="E41" s="204">
        <f t="shared" ref="E41:F42" si="3">+F41</f>
        <v>1500</v>
      </c>
      <c r="F41" s="204">
        <f t="shared" si="3"/>
        <v>1500</v>
      </c>
      <c r="G41" s="204">
        <f>+[2]Տնտես.!$E$9</f>
        <v>1500</v>
      </c>
      <c r="H41" s="184"/>
    </row>
    <row r="42" spans="2:8">
      <c r="B42" s="145">
        <v>4222</v>
      </c>
      <c r="C42" s="148" t="s">
        <v>627</v>
      </c>
      <c r="D42" s="158">
        <v>4222</v>
      </c>
      <c r="E42" s="204">
        <f t="shared" si="3"/>
        <v>1200</v>
      </c>
      <c r="F42" s="204">
        <f t="shared" si="3"/>
        <v>1200</v>
      </c>
      <c r="G42" s="204">
        <f>+[2]Տնտես.!$E$10</f>
        <v>1200</v>
      </c>
      <c r="H42" s="184"/>
    </row>
    <row r="43" spans="2:8">
      <c r="B43" s="145">
        <v>4223</v>
      </c>
      <c r="C43" s="148" t="s">
        <v>628</v>
      </c>
      <c r="D43" s="158">
        <v>4229</v>
      </c>
      <c r="E43" s="204"/>
      <c r="F43" s="225"/>
      <c r="G43" s="204"/>
      <c r="H43" s="184"/>
    </row>
    <row r="44" spans="2:8" ht="45">
      <c r="B44" s="145">
        <v>4230</v>
      </c>
      <c r="C44" s="149" t="s">
        <v>629</v>
      </c>
      <c r="D44" s="158" t="s">
        <v>605</v>
      </c>
      <c r="E44" s="204">
        <f>E46+E47+E48+E49+E50+E51+E52+E53</f>
        <v>25350</v>
      </c>
      <c r="F44" s="204">
        <f>F46+F47+F48+F49+F50+F51+F52+F53</f>
        <v>25350</v>
      </c>
      <c r="G44" s="204">
        <f>F44</f>
        <v>25350</v>
      </c>
      <c r="H44" s="184"/>
    </row>
    <row r="45" spans="2:8">
      <c r="B45" s="145"/>
      <c r="C45" s="148" t="s">
        <v>608</v>
      </c>
      <c r="D45" s="158"/>
      <c r="E45" s="204"/>
      <c r="F45" s="225"/>
      <c r="G45" s="204"/>
      <c r="H45" s="184"/>
    </row>
    <row r="46" spans="2:8">
      <c r="B46" s="145">
        <v>4231</v>
      </c>
      <c r="C46" s="148" t="s">
        <v>630</v>
      </c>
      <c r="D46" s="158">
        <v>4231</v>
      </c>
      <c r="E46" s="204"/>
      <c r="F46" s="225"/>
      <c r="G46" s="204"/>
      <c r="H46" s="184"/>
    </row>
    <row r="47" spans="2:8">
      <c r="B47" s="145">
        <v>4232</v>
      </c>
      <c r="C47" s="148" t="s">
        <v>631</v>
      </c>
      <c r="D47" s="158">
        <v>4232</v>
      </c>
      <c r="E47" s="204">
        <f t="shared" ref="E47:F51" si="4">+F47</f>
        <v>1500</v>
      </c>
      <c r="F47" s="204">
        <f t="shared" si="4"/>
        <v>1500</v>
      </c>
      <c r="G47" s="204">
        <f>+[2]Տնտես.!$E$11</f>
        <v>1500</v>
      </c>
      <c r="H47" s="184"/>
    </row>
    <row r="48" spans="2:8" ht="30">
      <c r="B48" s="145">
        <v>4233</v>
      </c>
      <c r="C48" s="148" t="s">
        <v>632</v>
      </c>
      <c r="D48" s="158">
        <v>4233</v>
      </c>
      <c r="E48" s="204"/>
      <c r="F48" s="225"/>
      <c r="G48" s="204"/>
      <c r="H48" s="184"/>
    </row>
    <row r="49" spans="2:8">
      <c r="B49" s="145">
        <v>4234</v>
      </c>
      <c r="C49" s="148" t="s">
        <v>633</v>
      </c>
      <c r="D49" s="158">
        <v>4234</v>
      </c>
      <c r="E49" s="204">
        <f t="shared" si="4"/>
        <v>800</v>
      </c>
      <c r="F49" s="204">
        <f t="shared" si="4"/>
        <v>800</v>
      </c>
      <c r="G49" s="204">
        <f>+[2]Տնտես.!$E$12</f>
        <v>800</v>
      </c>
      <c r="H49" s="184"/>
    </row>
    <row r="50" spans="2:8">
      <c r="B50" s="145">
        <v>4235</v>
      </c>
      <c r="C50" s="148" t="s">
        <v>634</v>
      </c>
      <c r="D50" s="158">
        <v>4235</v>
      </c>
      <c r="E50" s="204"/>
      <c r="F50" s="225"/>
      <c r="G50" s="204"/>
      <c r="H50" s="184"/>
    </row>
    <row r="51" spans="2:8">
      <c r="B51" s="145">
        <v>4236</v>
      </c>
      <c r="C51" s="148" t="s">
        <v>635</v>
      </c>
      <c r="D51" s="158">
        <v>4236</v>
      </c>
      <c r="E51" s="204">
        <f t="shared" si="4"/>
        <v>2450</v>
      </c>
      <c r="F51" s="204">
        <f t="shared" si="4"/>
        <v>2450</v>
      </c>
      <c r="G51" s="204">
        <f>+[2]Տնտես.!$E$13</f>
        <v>2450</v>
      </c>
      <c r="H51" s="184"/>
    </row>
    <row r="52" spans="2:8">
      <c r="B52" s="145">
        <v>4237</v>
      </c>
      <c r="C52" s="148" t="s">
        <v>636</v>
      </c>
      <c r="D52" s="158">
        <v>4237</v>
      </c>
      <c r="E52" s="204">
        <f t="shared" ref="E52:F52" si="5">+F52</f>
        <v>3700</v>
      </c>
      <c r="F52" s="204">
        <f t="shared" si="5"/>
        <v>3700</v>
      </c>
      <c r="G52" s="204">
        <f>+[2]Տնտես.!$E$14</f>
        <v>3700</v>
      </c>
      <c r="H52" s="184"/>
    </row>
    <row r="53" spans="2:8">
      <c r="B53" s="145">
        <v>4238</v>
      </c>
      <c r="C53" s="148" t="s">
        <v>637</v>
      </c>
      <c r="D53" s="158">
        <v>4239</v>
      </c>
      <c r="E53" s="204">
        <f>+F53</f>
        <v>16900</v>
      </c>
      <c r="F53" s="204">
        <f>+G53</f>
        <v>16900</v>
      </c>
      <c r="G53" s="204">
        <f>+[2]Տնտես.!$E$15</f>
        <v>16900</v>
      </c>
      <c r="H53" s="184"/>
    </row>
    <row r="54" spans="2:8" ht="30">
      <c r="B54" s="277">
        <v>4240</v>
      </c>
      <c r="C54" s="150" t="s">
        <v>638</v>
      </c>
      <c r="D54" s="279" t="s">
        <v>605</v>
      </c>
      <c r="E54" s="281">
        <f>E57</f>
        <v>3000</v>
      </c>
      <c r="F54" s="281">
        <f>F57</f>
        <v>3000</v>
      </c>
      <c r="G54" s="281">
        <f>F54</f>
        <v>3000</v>
      </c>
      <c r="H54" s="274"/>
    </row>
    <row r="55" spans="2:8">
      <c r="B55" s="278"/>
      <c r="C55" s="151" t="s">
        <v>639</v>
      </c>
      <c r="D55" s="280"/>
      <c r="E55" s="281"/>
      <c r="F55" s="281"/>
      <c r="G55" s="281"/>
      <c r="H55" s="275"/>
    </row>
    <row r="56" spans="2:8">
      <c r="B56" s="145"/>
      <c r="C56" s="148" t="s">
        <v>608</v>
      </c>
      <c r="D56" s="158"/>
      <c r="E56" s="204"/>
      <c r="F56" s="225"/>
      <c r="G56" s="204"/>
      <c r="H56" s="184"/>
    </row>
    <row r="57" spans="2:8">
      <c r="B57" s="145">
        <v>4241</v>
      </c>
      <c r="C57" s="148" t="s">
        <v>640</v>
      </c>
      <c r="D57" s="158">
        <v>4241</v>
      </c>
      <c r="E57" s="204">
        <f>+F57</f>
        <v>3000</v>
      </c>
      <c r="F57" s="204">
        <f>+G57</f>
        <v>3000</v>
      </c>
      <c r="G57" s="204">
        <f>+[2]Տնտես.!$E$16</f>
        <v>3000</v>
      </c>
      <c r="H57" s="184"/>
    </row>
    <row r="58" spans="2:8" ht="30">
      <c r="B58" s="145">
        <v>4250</v>
      </c>
      <c r="C58" s="149" t="s">
        <v>641</v>
      </c>
      <c r="D58" s="158" t="s">
        <v>605</v>
      </c>
      <c r="E58" s="204">
        <f>E60+E61</f>
        <v>3300</v>
      </c>
      <c r="F58" s="204">
        <f>F60+F61</f>
        <v>3300</v>
      </c>
      <c r="G58" s="204">
        <f>F58</f>
        <v>3300</v>
      </c>
      <c r="H58" s="184"/>
    </row>
    <row r="59" spans="2:8">
      <c r="B59" s="145"/>
      <c r="C59" s="148" t="s">
        <v>608</v>
      </c>
      <c r="D59" s="158"/>
      <c r="E59" s="204"/>
      <c r="F59" s="225"/>
      <c r="G59" s="204"/>
      <c r="H59" s="184"/>
    </row>
    <row r="60" spans="2:8" ht="30">
      <c r="B60" s="145">
        <v>4251</v>
      </c>
      <c r="C60" s="148" t="s">
        <v>642</v>
      </c>
      <c r="D60" s="158">
        <v>4251</v>
      </c>
      <c r="E60" s="204">
        <f>+F60</f>
        <v>2400</v>
      </c>
      <c r="F60" s="204">
        <f>+G60</f>
        <v>2400</v>
      </c>
      <c r="G60" s="204">
        <f>+[2]Տնտես.!$E$17</f>
        <v>2400</v>
      </c>
      <c r="H60" s="184"/>
    </row>
    <row r="61" spans="2:8" ht="30">
      <c r="B61" s="145">
        <v>4252</v>
      </c>
      <c r="C61" s="148" t="s">
        <v>643</v>
      </c>
      <c r="D61" s="158">
        <v>4252</v>
      </c>
      <c r="E61" s="204">
        <f>+F61</f>
        <v>900</v>
      </c>
      <c r="F61" s="204">
        <f>+G61</f>
        <v>900</v>
      </c>
      <c r="G61" s="204">
        <f>+[2]Տնտես.!$E$18</f>
        <v>900</v>
      </c>
      <c r="H61" s="184"/>
    </row>
    <row r="62" spans="2:8" ht="30">
      <c r="B62" s="277">
        <v>4260</v>
      </c>
      <c r="C62" s="150" t="s">
        <v>644</v>
      </c>
      <c r="D62" s="279" t="s">
        <v>605</v>
      </c>
      <c r="E62" s="281">
        <f>E65+E66+E67+E68+E69+E70+E71+E72</f>
        <v>34005</v>
      </c>
      <c r="F62" s="281">
        <f>F65+F66+F67+F68+F69+F70+F71+F72</f>
        <v>34005</v>
      </c>
      <c r="G62" s="286">
        <f>F62</f>
        <v>34005</v>
      </c>
      <c r="H62" s="274"/>
    </row>
    <row r="63" spans="2:8">
      <c r="B63" s="278"/>
      <c r="C63" s="151" t="s">
        <v>645</v>
      </c>
      <c r="D63" s="280"/>
      <c r="E63" s="281"/>
      <c r="F63" s="281"/>
      <c r="G63" s="287"/>
      <c r="H63" s="275"/>
    </row>
    <row r="64" spans="2:8">
      <c r="B64" s="145"/>
      <c r="C64" s="148" t="s">
        <v>608</v>
      </c>
      <c r="D64" s="158"/>
      <c r="E64" s="204"/>
      <c r="F64" s="225"/>
      <c r="G64" s="204"/>
      <c r="H64" s="184"/>
    </row>
    <row r="65" spans="2:8">
      <c r="B65" s="145">
        <v>4261</v>
      </c>
      <c r="C65" s="148" t="s">
        <v>646</v>
      </c>
      <c r="D65" s="158">
        <v>4261</v>
      </c>
      <c r="E65" s="204">
        <f>+F65</f>
        <v>5005</v>
      </c>
      <c r="F65" s="204">
        <f>+G65</f>
        <v>5005</v>
      </c>
      <c r="G65" s="204">
        <f>+[2]Տնտես.!$E$19</f>
        <v>5005</v>
      </c>
      <c r="H65" s="184"/>
    </row>
    <row r="66" spans="2:8">
      <c r="B66" s="145">
        <v>4262</v>
      </c>
      <c r="C66" s="148" t="s">
        <v>647</v>
      </c>
      <c r="D66" s="158">
        <v>4262</v>
      </c>
      <c r="E66" s="204"/>
      <c r="F66" s="225"/>
      <c r="G66" s="204"/>
      <c r="H66" s="184"/>
    </row>
    <row r="67" spans="2:8" ht="30">
      <c r="B67" s="145">
        <v>4263</v>
      </c>
      <c r="C67" s="148" t="s">
        <v>648</v>
      </c>
      <c r="D67" s="158">
        <v>4263</v>
      </c>
      <c r="E67" s="204"/>
      <c r="F67" s="225"/>
      <c r="G67" s="204"/>
      <c r="H67" s="184"/>
    </row>
    <row r="68" spans="2:8">
      <c r="B68" s="145">
        <v>4264</v>
      </c>
      <c r="C68" s="148" t="s">
        <v>649</v>
      </c>
      <c r="D68" s="158">
        <v>4264</v>
      </c>
      <c r="E68" s="204">
        <f>+F68</f>
        <v>7000</v>
      </c>
      <c r="F68" s="204">
        <f>+G68</f>
        <v>7000</v>
      </c>
      <c r="G68" s="204">
        <f>+[2]Տնտես.!$E$20</f>
        <v>7000</v>
      </c>
      <c r="H68" s="184"/>
    </row>
    <row r="69" spans="2:8" ht="18.75" customHeight="1">
      <c r="B69" s="145">
        <v>4265</v>
      </c>
      <c r="C69" s="148" t="s">
        <v>650</v>
      </c>
      <c r="D69" s="158">
        <v>4265</v>
      </c>
      <c r="E69" s="204"/>
      <c r="F69" s="225"/>
      <c r="G69" s="204"/>
      <c r="H69" s="184"/>
    </row>
    <row r="70" spans="2:8">
      <c r="B70" s="145">
        <v>4266</v>
      </c>
      <c r="C70" s="148" t="s">
        <v>651</v>
      </c>
      <c r="D70" s="158">
        <v>4266</v>
      </c>
      <c r="E70" s="204"/>
      <c r="F70" s="225"/>
      <c r="G70" s="204"/>
      <c r="H70" s="184"/>
    </row>
    <row r="71" spans="2:8">
      <c r="B71" s="145">
        <v>4267</v>
      </c>
      <c r="C71" s="148" t="s">
        <v>652</v>
      </c>
      <c r="D71" s="158">
        <v>4267</v>
      </c>
      <c r="E71" s="204">
        <f>+F71</f>
        <v>1600</v>
      </c>
      <c r="F71" s="204">
        <f>+G71</f>
        <v>1600</v>
      </c>
      <c r="G71" s="204">
        <f>+[2]Տնտես.!$E$21</f>
        <v>1600</v>
      </c>
      <c r="H71" s="184"/>
    </row>
    <row r="72" spans="2:8">
      <c r="B72" s="145">
        <v>4268</v>
      </c>
      <c r="C72" s="148" t="s">
        <v>653</v>
      </c>
      <c r="D72" s="158">
        <v>4269</v>
      </c>
      <c r="E72" s="204">
        <f>+F72</f>
        <v>20400</v>
      </c>
      <c r="F72" s="204">
        <f>+G72</f>
        <v>20400</v>
      </c>
      <c r="G72" s="204">
        <f>+[2]Տնտես.!$E$22</f>
        <v>20400</v>
      </c>
      <c r="H72" s="184"/>
    </row>
    <row r="73" spans="2:8" ht="30">
      <c r="B73" s="145">
        <v>4300</v>
      </c>
      <c r="C73" s="148" t="s">
        <v>654</v>
      </c>
      <c r="D73" s="158" t="s">
        <v>605</v>
      </c>
      <c r="E73" s="204">
        <f>E75+E79+E83</f>
        <v>0</v>
      </c>
      <c r="F73" s="204">
        <f>F75+F79+F83</f>
        <v>0</v>
      </c>
      <c r="G73" s="204">
        <f>F73</f>
        <v>0</v>
      </c>
      <c r="H73" s="184"/>
    </row>
    <row r="74" spans="2:8">
      <c r="B74" s="145"/>
      <c r="C74" s="148" t="s">
        <v>603</v>
      </c>
      <c r="D74" s="158"/>
      <c r="E74" s="204"/>
      <c r="F74" s="225"/>
      <c r="G74" s="204"/>
      <c r="H74" s="184"/>
    </row>
    <row r="75" spans="2:8">
      <c r="B75" s="145">
        <v>4310</v>
      </c>
      <c r="C75" s="149" t="s">
        <v>655</v>
      </c>
      <c r="D75" s="158" t="s">
        <v>605</v>
      </c>
      <c r="E75" s="204">
        <f>E77+E78</f>
        <v>0</v>
      </c>
      <c r="F75" s="204">
        <f>F77+F78</f>
        <v>0</v>
      </c>
      <c r="G75" s="204">
        <f>F75</f>
        <v>0</v>
      </c>
      <c r="H75" s="184"/>
    </row>
    <row r="76" spans="2:8">
      <c r="B76" s="145"/>
      <c r="C76" s="148" t="s">
        <v>608</v>
      </c>
      <c r="D76" s="158"/>
      <c r="E76" s="204"/>
      <c r="F76" s="225"/>
      <c r="G76" s="204"/>
      <c r="H76" s="184"/>
    </row>
    <row r="77" spans="2:8">
      <c r="B77" s="145">
        <v>4311</v>
      </c>
      <c r="C77" s="148" t="s">
        <v>656</v>
      </c>
      <c r="D77" s="158">
        <v>4411</v>
      </c>
      <c r="E77" s="204"/>
      <c r="F77" s="225"/>
      <c r="G77" s="204"/>
      <c r="H77" s="184"/>
    </row>
    <row r="78" spans="2:8">
      <c r="B78" s="145">
        <v>4312</v>
      </c>
      <c r="C78" s="148" t="s">
        <v>657</v>
      </c>
      <c r="D78" s="158">
        <v>4412</v>
      </c>
      <c r="E78" s="204"/>
      <c r="F78" s="225"/>
      <c r="G78" s="204"/>
      <c r="H78" s="184"/>
    </row>
    <row r="79" spans="2:8">
      <c r="B79" s="145">
        <v>4320</v>
      </c>
      <c r="C79" s="149" t="s">
        <v>658</v>
      </c>
      <c r="D79" s="158" t="s">
        <v>605</v>
      </c>
      <c r="E79" s="204">
        <f>E81+E82</f>
        <v>0</v>
      </c>
      <c r="F79" s="204">
        <f>F81+F82</f>
        <v>0</v>
      </c>
      <c r="G79" s="204">
        <f>F79</f>
        <v>0</v>
      </c>
      <c r="H79" s="184"/>
    </row>
    <row r="80" spans="2:8">
      <c r="B80" s="145"/>
      <c r="C80" s="148" t="s">
        <v>608</v>
      </c>
      <c r="D80" s="158"/>
      <c r="E80" s="204"/>
      <c r="F80" s="225"/>
      <c r="G80" s="204"/>
      <c r="H80" s="184"/>
    </row>
    <row r="81" spans="2:8">
      <c r="B81" s="145">
        <v>4321</v>
      </c>
      <c r="C81" s="148" t="s">
        <v>659</v>
      </c>
      <c r="D81" s="158">
        <v>4421</v>
      </c>
      <c r="E81" s="204"/>
      <c r="F81" s="225"/>
      <c r="G81" s="204"/>
      <c r="H81" s="184"/>
    </row>
    <row r="82" spans="2:8">
      <c r="B82" s="145">
        <v>4322</v>
      </c>
      <c r="C82" s="148" t="s">
        <v>660</v>
      </c>
      <c r="D82" s="158">
        <v>4422</v>
      </c>
      <c r="E82" s="204"/>
      <c r="F82" s="225"/>
      <c r="G82" s="204"/>
      <c r="H82" s="184"/>
    </row>
    <row r="83" spans="2:8" ht="30">
      <c r="B83" s="145">
        <v>4330</v>
      </c>
      <c r="C83" s="149" t="s">
        <v>661</v>
      </c>
      <c r="D83" s="158" t="s">
        <v>605</v>
      </c>
      <c r="E83" s="204">
        <f>E85+E86+E87</f>
        <v>0</v>
      </c>
      <c r="F83" s="204">
        <f>F85+F86+F87</f>
        <v>0</v>
      </c>
      <c r="G83" s="204">
        <f>F83</f>
        <v>0</v>
      </c>
      <c r="H83" s="184"/>
    </row>
    <row r="84" spans="2:8">
      <c r="B84" s="145"/>
      <c r="C84" s="148" t="s">
        <v>608</v>
      </c>
      <c r="D84" s="158"/>
      <c r="E84" s="204"/>
      <c r="F84" s="225"/>
      <c r="G84" s="204"/>
      <c r="H84" s="184"/>
    </row>
    <row r="85" spans="2:8" ht="16.5" customHeight="1">
      <c r="B85" s="145">
        <v>4331</v>
      </c>
      <c r="C85" s="148" t="s">
        <v>662</v>
      </c>
      <c r="D85" s="158">
        <v>4431</v>
      </c>
      <c r="E85" s="204"/>
      <c r="F85" s="225"/>
      <c r="G85" s="204"/>
      <c r="H85" s="184"/>
    </row>
    <row r="86" spans="2:8">
      <c r="B86" s="145">
        <v>4332</v>
      </c>
      <c r="C86" s="148" t="s">
        <v>663</v>
      </c>
      <c r="D86" s="158">
        <v>4432</v>
      </c>
      <c r="E86" s="204"/>
      <c r="F86" s="225"/>
      <c r="G86" s="204"/>
      <c r="H86" s="184"/>
    </row>
    <row r="87" spans="2:8">
      <c r="B87" s="145">
        <v>4333</v>
      </c>
      <c r="C87" s="148" t="s">
        <v>664</v>
      </c>
      <c r="D87" s="158">
        <v>4433</v>
      </c>
      <c r="E87" s="204"/>
      <c r="F87" s="225"/>
      <c r="G87" s="204"/>
      <c r="H87" s="184"/>
    </row>
    <row r="88" spans="2:8">
      <c r="B88" s="145">
        <v>4400</v>
      </c>
      <c r="C88" s="148" t="s">
        <v>665</v>
      </c>
      <c r="D88" s="158" t="s">
        <v>605</v>
      </c>
      <c r="E88" s="204">
        <f>E90+E94</f>
        <v>797600</v>
      </c>
      <c r="F88" s="204">
        <f>F90+F94</f>
        <v>797600</v>
      </c>
      <c r="G88" s="204">
        <f>F88</f>
        <v>797600</v>
      </c>
      <c r="H88" s="184"/>
    </row>
    <row r="89" spans="2:8">
      <c r="B89" s="145"/>
      <c r="C89" s="148" t="s">
        <v>603</v>
      </c>
      <c r="D89" s="158"/>
      <c r="E89" s="204"/>
      <c r="F89" s="225"/>
      <c r="G89" s="204"/>
      <c r="H89" s="184"/>
    </row>
    <row r="90" spans="2:8" ht="45">
      <c r="B90" s="145">
        <v>4410</v>
      </c>
      <c r="C90" s="149" t="s">
        <v>666</v>
      </c>
      <c r="D90" s="158" t="s">
        <v>605</v>
      </c>
      <c r="E90" s="204">
        <f>E92+E93</f>
        <v>797600</v>
      </c>
      <c r="F90" s="204">
        <f>F92+F93</f>
        <v>797600</v>
      </c>
      <c r="G90" s="204">
        <f>F90</f>
        <v>797600</v>
      </c>
      <c r="H90" s="184"/>
    </row>
    <row r="91" spans="2:8">
      <c r="B91" s="145"/>
      <c r="C91" s="148" t="s">
        <v>608</v>
      </c>
      <c r="D91" s="158"/>
      <c r="E91" s="204"/>
      <c r="F91" s="225"/>
      <c r="G91" s="204"/>
      <c r="H91" s="184"/>
    </row>
    <row r="92" spans="2:8" ht="30">
      <c r="B92" s="145">
        <v>4411</v>
      </c>
      <c r="C92" s="148" t="s">
        <v>667</v>
      </c>
      <c r="D92" s="158">
        <v>4511</v>
      </c>
      <c r="E92" s="204">
        <f>+F92</f>
        <v>797600</v>
      </c>
      <c r="F92" s="204">
        <f>+G92</f>
        <v>797600</v>
      </c>
      <c r="G92" s="204">
        <f>+[2]Տնտես.!$E$23</f>
        <v>797600</v>
      </c>
      <c r="H92" s="184"/>
    </row>
    <row r="93" spans="2:8" ht="30">
      <c r="B93" s="145">
        <v>4412</v>
      </c>
      <c r="C93" s="148" t="s">
        <v>668</v>
      </c>
      <c r="D93" s="158">
        <v>4512</v>
      </c>
      <c r="E93" s="204"/>
      <c r="F93" s="225"/>
      <c r="G93" s="204"/>
      <c r="H93" s="184"/>
    </row>
    <row r="94" spans="2:8" ht="48.75" customHeight="1">
      <c r="B94" s="145">
        <v>4420</v>
      </c>
      <c r="C94" s="149" t="s">
        <v>669</v>
      </c>
      <c r="D94" s="158" t="s">
        <v>605</v>
      </c>
      <c r="E94" s="204">
        <f>E96+E97</f>
        <v>0</v>
      </c>
      <c r="F94" s="204">
        <f>F96+F97</f>
        <v>0</v>
      </c>
      <c r="G94" s="204">
        <f>F94</f>
        <v>0</v>
      </c>
      <c r="H94" s="184"/>
    </row>
    <row r="95" spans="2:8">
      <c r="B95" s="145"/>
      <c r="C95" s="148" t="s">
        <v>608</v>
      </c>
      <c r="D95" s="158"/>
      <c r="E95" s="204"/>
      <c r="F95" s="225"/>
      <c r="G95" s="204"/>
      <c r="H95" s="184"/>
    </row>
    <row r="96" spans="2:8" ht="30">
      <c r="B96" s="145">
        <v>4421</v>
      </c>
      <c r="C96" s="148" t="s">
        <v>670</v>
      </c>
      <c r="D96" s="158">
        <v>4521</v>
      </c>
      <c r="E96" s="204"/>
      <c r="F96" s="225"/>
      <c r="G96" s="204"/>
      <c r="H96" s="184"/>
    </row>
    <row r="97" spans="2:8" ht="30">
      <c r="B97" s="145">
        <v>4422</v>
      </c>
      <c r="C97" s="148" t="s">
        <v>671</v>
      </c>
      <c r="D97" s="158">
        <v>4522</v>
      </c>
      <c r="E97" s="204"/>
      <c r="F97" s="225"/>
      <c r="G97" s="204"/>
      <c r="H97" s="184"/>
    </row>
    <row r="98" spans="2:8" ht="30">
      <c r="B98" s="145">
        <v>4500</v>
      </c>
      <c r="C98" s="148" t="s">
        <v>672</v>
      </c>
      <c r="D98" s="158" t="s">
        <v>605</v>
      </c>
      <c r="E98" s="204">
        <f>E100+E104+E108+E120</f>
        <v>0</v>
      </c>
      <c r="F98" s="204">
        <f>F100+F104+F108+F120</f>
        <v>0</v>
      </c>
      <c r="G98" s="204">
        <f>F98</f>
        <v>0</v>
      </c>
      <c r="H98" s="184"/>
    </row>
    <row r="99" spans="2:8">
      <c r="B99" s="145"/>
      <c r="C99" s="148" t="s">
        <v>603</v>
      </c>
      <c r="D99" s="158"/>
      <c r="E99" s="204"/>
      <c r="F99" s="225"/>
      <c r="G99" s="204"/>
      <c r="H99" s="184"/>
    </row>
    <row r="100" spans="2:8" ht="30">
      <c r="B100" s="145">
        <v>4510</v>
      </c>
      <c r="C100" s="149" t="s">
        <v>673</v>
      </c>
      <c r="D100" s="158" t="s">
        <v>605</v>
      </c>
      <c r="E100" s="204"/>
      <c r="F100" s="204"/>
      <c r="G100" s="204"/>
      <c r="H100" s="184"/>
    </row>
    <row r="101" spans="2:8">
      <c r="B101" s="145"/>
      <c r="C101" s="148" t="s">
        <v>608</v>
      </c>
      <c r="D101" s="158"/>
      <c r="E101" s="204"/>
      <c r="F101" s="225"/>
      <c r="G101" s="204"/>
      <c r="H101" s="184"/>
    </row>
    <row r="102" spans="2:8" ht="30">
      <c r="B102" s="145">
        <v>4511</v>
      </c>
      <c r="C102" s="148" t="s">
        <v>674</v>
      </c>
      <c r="D102" s="158">
        <v>4611</v>
      </c>
      <c r="E102" s="204"/>
      <c r="F102" s="225"/>
      <c r="G102" s="204"/>
      <c r="H102" s="184"/>
    </row>
    <row r="103" spans="2:8" ht="30">
      <c r="B103" s="145">
        <v>4512</v>
      </c>
      <c r="C103" s="148" t="s">
        <v>675</v>
      </c>
      <c r="D103" s="158">
        <v>4612</v>
      </c>
      <c r="E103" s="204"/>
      <c r="F103" s="225"/>
      <c r="G103" s="204"/>
      <c r="H103" s="184"/>
    </row>
    <row r="104" spans="2:8" ht="35.25" customHeight="1">
      <c r="B104" s="145">
        <v>4520</v>
      </c>
      <c r="C104" s="149" t="s">
        <v>676</v>
      </c>
      <c r="D104" s="158" t="s">
        <v>605</v>
      </c>
      <c r="E104" s="204">
        <f>E106+E107</f>
        <v>0</v>
      </c>
      <c r="F104" s="204">
        <f>F106+F107</f>
        <v>0</v>
      </c>
      <c r="G104" s="204">
        <f>F104</f>
        <v>0</v>
      </c>
      <c r="H104" s="184"/>
    </row>
    <row r="105" spans="2:8">
      <c r="B105" s="145"/>
      <c r="C105" s="148" t="s">
        <v>608</v>
      </c>
      <c r="D105" s="158"/>
      <c r="E105" s="204"/>
      <c r="F105" s="225"/>
      <c r="G105" s="204"/>
      <c r="H105" s="184"/>
    </row>
    <row r="106" spans="2:8" ht="30">
      <c r="B106" s="145">
        <v>4521</v>
      </c>
      <c r="C106" s="148" t="s">
        <v>677</v>
      </c>
      <c r="D106" s="158">
        <v>4621</v>
      </c>
      <c r="E106" s="204"/>
      <c r="F106" s="225"/>
      <c r="G106" s="204"/>
      <c r="H106" s="184"/>
    </row>
    <row r="107" spans="2:8" ht="30">
      <c r="B107" s="145">
        <v>4522</v>
      </c>
      <c r="C107" s="148" t="s">
        <v>678</v>
      </c>
      <c r="D107" s="158">
        <v>4622</v>
      </c>
      <c r="E107" s="204"/>
      <c r="F107" s="225"/>
      <c r="G107" s="204"/>
      <c r="H107" s="184"/>
    </row>
    <row r="108" spans="2:8" ht="45">
      <c r="B108" s="145">
        <v>4530</v>
      </c>
      <c r="C108" s="149" t="s">
        <v>679</v>
      </c>
      <c r="D108" s="158" t="s">
        <v>605</v>
      </c>
      <c r="E108" s="204">
        <f>E110+E111+E112</f>
        <v>0</v>
      </c>
      <c r="F108" s="204">
        <f>F110+F111+F112</f>
        <v>0</v>
      </c>
      <c r="G108" s="204">
        <f>F108</f>
        <v>0</v>
      </c>
      <c r="H108" s="184"/>
    </row>
    <row r="109" spans="2:8">
      <c r="B109" s="145"/>
      <c r="C109" s="148" t="s">
        <v>608</v>
      </c>
      <c r="D109" s="158"/>
      <c r="E109" s="226"/>
      <c r="F109" s="225"/>
      <c r="G109" s="204"/>
      <c r="H109" s="184"/>
    </row>
    <row r="110" spans="2:8" ht="30">
      <c r="B110" s="145">
        <v>4531</v>
      </c>
      <c r="C110" s="148" t="s">
        <v>680</v>
      </c>
      <c r="D110" s="158">
        <v>4637</v>
      </c>
      <c r="E110" s="204"/>
      <c r="F110" s="225"/>
      <c r="G110" s="204"/>
      <c r="H110" s="184"/>
    </row>
    <row r="111" spans="2:8" ht="30">
      <c r="B111" s="145">
        <v>4532</v>
      </c>
      <c r="C111" s="148" t="s">
        <v>681</v>
      </c>
      <c r="D111" s="158">
        <v>4638</v>
      </c>
      <c r="E111" s="204"/>
      <c r="F111" s="225"/>
      <c r="G111" s="204"/>
      <c r="H111" s="184"/>
    </row>
    <row r="112" spans="2:8" ht="30">
      <c r="B112" s="145">
        <v>4533</v>
      </c>
      <c r="C112" s="148" t="s">
        <v>682</v>
      </c>
      <c r="D112" s="158">
        <v>4639</v>
      </c>
      <c r="E112" s="204"/>
      <c r="F112" s="204"/>
      <c r="G112" s="204"/>
      <c r="H112" s="184"/>
    </row>
    <row r="113" spans="2:8">
      <c r="B113" s="145"/>
      <c r="C113" s="148" t="s">
        <v>603</v>
      </c>
      <c r="D113" s="158"/>
      <c r="E113" s="204"/>
      <c r="F113" s="225"/>
      <c r="G113" s="204"/>
      <c r="H113" s="184"/>
    </row>
    <row r="114" spans="2:8" ht="30">
      <c r="B114" s="145">
        <v>4534</v>
      </c>
      <c r="C114" s="148" t="s">
        <v>683</v>
      </c>
      <c r="D114" s="158"/>
      <c r="E114" s="204">
        <f>E116+E117</f>
        <v>0</v>
      </c>
      <c r="F114" s="204">
        <f>F116+F117</f>
        <v>0</v>
      </c>
      <c r="G114" s="204">
        <f>F114</f>
        <v>0</v>
      </c>
      <c r="H114" s="184"/>
    </row>
    <row r="115" spans="2:8">
      <c r="B115" s="145"/>
      <c r="C115" s="148" t="s">
        <v>608</v>
      </c>
      <c r="D115" s="158"/>
      <c r="E115" s="204"/>
      <c r="F115" s="225"/>
      <c r="G115" s="204"/>
      <c r="H115" s="184"/>
    </row>
    <row r="116" spans="2:8" ht="30">
      <c r="B116" s="145">
        <v>4535</v>
      </c>
      <c r="C116" s="148" t="s">
        <v>684</v>
      </c>
      <c r="D116" s="158"/>
      <c r="E116" s="204"/>
      <c r="F116" s="225"/>
      <c r="G116" s="204"/>
      <c r="H116" s="184"/>
    </row>
    <row r="117" spans="2:8">
      <c r="B117" s="145">
        <v>4536</v>
      </c>
      <c r="C117" s="148" t="s">
        <v>685</v>
      </c>
      <c r="D117" s="158"/>
      <c r="E117" s="204"/>
      <c r="F117" s="225"/>
      <c r="G117" s="204"/>
      <c r="H117" s="184"/>
    </row>
    <row r="118" spans="2:8">
      <c r="B118" s="145">
        <v>4537</v>
      </c>
      <c r="C118" s="148" t="s">
        <v>686</v>
      </c>
      <c r="D118" s="158"/>
      <c r="E118" s="204"/>
      <c r="F118" s="225"/>
      <c r="G118" s="204"/>
      <c r="H118" s="184"/>
    </row>
    <row r="119" spans="2:8">
      <c r="B119" s="145">
        <v>4538</v>
      </c>
      <c r="C119" s="148" t="s">
        <v>687</v>
      </c>
      <c r="D119" s="158"/>
      <c r="E119" s="204"/>
      <c r="F119" s="225"/>
      <c r="G119" s="204"/>
      <c r="H119" s="184"/>
    </row>
    <row r="120" spans="2:8" ht="45">
      <c r="B120" s="145">
        <v>4540</v>
      </c>
      <c r="C120" s="149" t="s">
        <v>688</v>
      </c>
      <c r="D120" s="158" t="s">
        <v>605</v>
      </c>
      <c r="E120" s="204">
        <f>E122+E123+E124</f>
        <v>0</v>
      </c>
      <c r="F120" s="204">
        <f>F122+F123+F124</f>
        <v>0</v>
      </c>
      <c r="G120" s="204">
        <f>F120</f>
        <v>0</v>
      </c>
      <c r="H120" s="184"/>
    </row>
    <row r="121" spans="2:8">
      <c r="B121" s="145"/>
      <c r="C121" s="148" t="s">
        <v>608</v>
      </c>
      <c r="D121" s="158"/>
      <c r="E121" s="204"/>
      <c r="F121" s="225"/>
      <c r="G121" s="204"/>
      <c r="H121" s="184"/>
    </row>
    <row r="122" spans="2:8" ht="39" customHeight="1">
      <c r="B122" s="145">
        <v>4541</v>
      </c>
      <c r="C122" s="148" t="s">
        <v>689</v>
      </c>
      <c r="D122" s="158">
        <v>4655</v>
      </c>
      <c r="E122" s="204"/>
      <c r="F122" s="225"/>
      <c r="G122" s="204"/>
      <c r="H122" s="184"/>
    </row>
    <row r="123" spans="2:8" ht="30">
      <c r="B123" s="145">
        <v>4542</v>
      </c>
      <c r="C123" s="148" t="s">
        <v>690</v>
      </c>
      <c r="D123" s="158">
        <v>4656</v>
      </c>
      <c r="E123" s="204"/>
      <c r="F123" s="225"/>
      <c r="G123" s="204"/>
      <c r="H123" s="184"/>
    </row>
    <row r="124" spans="2:8">
      <c r="B124" s="277">
        <v>4543</v>
      </c>
      <c r="C124" s="152" t="s">
        <v>691</v>
      </c>
      <c r="D124" s="279">
        <v>4657</v>
      </c>
      <c r="E124" s="281"/>
      <c r="F124" s="281"/>
      <c r="G124" s="281"/>
      <c r="H124" s="274"/>
    </row>
    <row r="125" spans="2:8">
      <c r="B125" s="278"/>
      <c r="C125" s="151" t="s">
        <v>692</v>
      </c>
      <c r="D125" s="280"/>
      <c r="E125" s="281"/>
      <c r="F125" s="281"/>
      <c r="G125" s="281"/>
      <c r="H125" s="275"/>
    </row>
    <row r="126" spans="2:8">
      <c r="B126" s="145"/>
      <c r="C126" s="148" t="s">
        <v>603</v>
      </c>
      <c r="D126" s="158"/>
      <c r="E126" s="204"/>
      <c r="F126" s="225"/>
      <c r="G126" s="204"/>
      <c r="H126" s="184"/>
    </row>
    <row r="127" spans="2:8" ht="30">
      <c r="B127" s="145">
        <v>4544</v>
      </c>
      <c r="C127" s="148" t="s">
        <v>693</v>
      </c>
      <c r="D127" s="158"/>
      <c r="E127" s="204">
        <f>E129+E130</f>
        <v>0</v>
      </c>
      <c r="F127" s="204">
        <f>F129+F130</f>
        <v>0</v>
      </c>
      <c r="G127" s="204">
        <f>F127</f>
        <v>0</v>
      </c>
      <c r="H127" s="184"/>
    </row>
    <row r="128" spans="2:8">
      <c r="B128" s="145"/>
      <c r="C128" s="148" t="s">
        <v>608</v>
      </c>
      <c r="D128" s="158"/>
      <c r="E128" s="204"/>
      <c r="F128" s="225"/>
      <c r="G128" s="204"/>
      <c r="H128" s="184"/>
    </row>
    <row r="129" spans="2:8" ht="30">
      <c r="B129" s="145">
        <v>4545</v>
      </c>
      <c r="C129" s="148" t="s">
        <v>684</v>
      </c>
      <c r="D129" s="158"/>
      <c r="E129" s="204"/>
      <c r="F129" s="225"/>
      <c r="G129" s="204"/>
      <c r="H129" s="184"/>
    </row>
    <row r="130" spans="2:8">
      <c r="B130" s="145">
        <v>4546</v>
      </c>
      <c r="C130" s="148" t="s">
        <v>694</v>
      </c>
      <c r="D130" s="158"/>
      <c r="E130" s="204"/>
      <c r="F130" s="225"/>
      <c r="G130" s="204"/>
      <c r="H130" s="184"/>
    </row>
    <row r="131" spans="2:8">
      <c r="B131" s="145">
        <v>4547</v>
      </c>
      <c r="C131" s="148" t="s">
        <v>686</v>
      </c>
      <c r="D131" s="158"/>
      <c r="E131" s="204"/>
      <c r="F131" s="225"/>
      <c r="G131" s="204"/>
      <c r="H131" s="184"/>
    </row>
    <row r="132" spans="2:8">
      <c r="B132" s="145">
        <v>4548</v>
      </c>
      <c r="C132" s="148" t="s">
        <v>687</v>
      </c>
      <c r="D132" s="158"/>
      <c r="E132" s="204"/>
      <c r="F132" s="225"/>
      <c r="G132" s="204"/>
      <c r="H132" s="184"/>
    </row>
    <row r="133" spans="2:8" ht="30">
      <c r="B133" s="145">
        <v>4600</v>
      </c>
      <c r="C133" s="149" t="s">
        <v>695</v>
      </c>
      <c r="D133" s="158" t="s">
        <v>605</v>
      </c>
      <c r="E133" s="204">
        <f>E137+E139+E145</f>
        <v>15000</v>
      </c>
      <c r="F133" s="204">
        <f>F137+F139+F145</f>
        <v>15000</v>
      </c>
      <c r="G133" s="204">
        <f>G137+G139+G145</f>
        <v>15000</v>
      </c>
      <c r="H133" s="184"/>
    </row>
    <row r="134" spans="2:8">
      <c r="B134" s="145"/>
      <c r="C134" s="148" t="s">
        <v>603</v>
      </c>
      <c r="D134" s="158"/>
      <c r="E134" s="204"/>
      <c r="F134" s="225"/>
      <c r="G134" s="204"/>
      <c r="H134" s="184"/>
    </row>
    <row r="135" spans="2:8">
      <c r="B135" s="145">
        <v>4610</v>
      </c>
      <c r="C135" s="149" t="s">
        <v>696</v>
      </c>
      <c r="D135" s="158"/>
      <c r="E135" s="204"/>
      <c r="F135" s="225"/>
      <c r="G135" s="204"/>
      <c r="H135" s="184"/>
    </row>
    <row r="136" spans="2:8">
      <c r="B136" s="145"/>
      <c r="C136" s="148" t="s">
        <v>603</v>
      </c>
      <c r="D136" s="158"/>
      <c r="E136" s="204"/>
      <c r="F136" s="225"/>
      <c r="G136" s="204"/>
      <c r="H136" s="184"/>
    </row>
    <row r="137" spans="2:8" ht="30">
      <c r="B137" s="145">
        <v>4610</v>
      </c>
      <c r="C137" s="148" t="s">
        <v>697</v>
      </c>
      <c r="D137" s="158">
        <v>4711</v>
      </c>
      <c r="E137" s="204"/>
      <c r="F137" s="225"/>
      <c r="G137" s="204"/>
      <c r="H137" s="184"/>
    </row>
    <row r="138" spans="2:8" ht="30">
      <c r="B138" s="145">
        <v>4620</v>
      </c>
      <c r="C138" s="148" t="s">
        <v>698</v>
      </c>
      <c r="D138" s="158">
        <v>4712</v>
      </c>
      <c r="E138" s="204"/>
      <c r="F138" s="225"/>
      <c r="G138" s="204"/>
      <c r="H138" s="184"/>
    </row>
    <row r="139" spans="2:8" ht="48.75" customHeight="1">
      <c r="B139" s="145">
        <v>4630</v>
      </c>
      <c r="C139" s="149" t="s">
        <v>699</v>
      </c>
      <c r="D139" s="158" t="s">
        <v>605</v>
      </c>
      <c r="E139" s="204">
        <f>E141+E142+E143+E144</f>
        <v>15000</v>
      </c>
      <c r="F139" s="204">
        <f>F141+F142+F143+F144</f>
        <v>15000</v>
      </c>
      <c r="G139" s="204">
        <f>G141+G142+G143+G144</f>
        <v>15000</v>
      </c>
      <c r="H139" s="184"/>
    </row>
    <row r="140" spans="2:8">
      <c r="B140" s="145"/>
      <c r="C140" s="148" t="s">
        <v>608</v>
      </c>
      <c r="D140" s="158"/>
      <c r="E140" s="204"/>
      <c r="F140" s="225"/>
      <c r="G140" s="204"/>
      <c r="H140" s="184"/>
    </row>
    <row r="141" spans="2:8">
      <c r="B141" s="145">
        <v>4631</v>
      </c>
      <c r="C141" s="148" t="s">
        <v>700</v>
      </c>
      <c r="D141" s="158">
        <v>4726</v>
      </c>
      <c r="E141" s="204"/>
      <c r="F141" s="225"/>
      <c r="G141" s="204"/>
      <c r="H141" s="184"/>
    </row>
    <row r="142" spans="2:8" ht="30">
      <c r="B142" s="145">
        <v>4632</v>
      </c>
      <c r="C142" s="148" t="s">
        <v>701</v>
      </c>
      <c r="D142" s="158">
        <v>4727</v>
      </c>
      <c r="E142" s="204"/>
      <c r="F142" s="225"/>
      <c r="G142" s="204"/>
      <c r="H142" s="184"/>
    </row>
    <row r="143" spans="2:8">
      <c r="B143" s="145">
        <v>4633</v>
      </c>
      <c r="C143" s="148" t="s">
        <v>702</v>
      </c>
      <c r="D143" s="158">
        <v>4728</v>
      </c>
      <c r="E143" s="204"/>
      <c r="F143" s="225"/>
      <c r="G143" s="204"/>
      <c r="H143" s="184"/>
    </row>
    <row r="144" spans="2:8">
      <c r="B144" s="145">
        <v>4634</v>
      </c>
      <c r="C144" s="148" t="s">
        <v>703</v>
      </c>
      <c r="D144" s="183">
        <v>4729</v>
      </c>
      <c r="E144" s="204">
        <f>+F144</f>
        <v>15000</v>
      </c>
      <c r="F144" s="204">
        <f>+G144</f>
        <v>15000</v>
      </c>
      <c r="G144" s="204">
        <f>+[2]Տնտես.!$E$24</f>
        <v>15000</v>
      </c>
      <c r="H144" s="184"/>
    </row>
    <row r="145" spans="2:8">
      <c r="B145" s="145">
        <v>4640</v>
      </c>
      <c r="C145" s="149" t="s">
        <v>704</v>
      </c>
      <c r="D145" s="158" t="s">
        <v>605</v>
      </c>
      <c r="E145" s="204"/>
      <c r="F145" s="204"/>
      <c r="G145" s="204"/>
      <c r="H145" s="184"/>
    </row>
    <row r="146" spans="2:8">
      <c r="B146" s="145"/>
      <c r="C146" s="148" t="s">
        <v>608</v>
      </c>
      <c r="D146" s="158"/>
      <c r="E146" s="204"/>
      <c r="F146" s="225"/>
      <c r="G146" s="204"/>
      <c r="H146" s="184"/>
    </row>
    <row r="147" spans="2:8">
      <c r="B147" s="145">
        <v>4641</v>
      </c>
      <c r="C147" s="148" t="s">
        <v>705</v>
      </c>
      <c r="D147" s="158">
        <v>4741</v>
      </c>
      <c r="E147" s="204"/>
      <c r="F147" s="225"/>
      <c r="G147" s="204"/>
      <c r="H147" s="184"/>
    </row>
    <row r="148" spans="2:8" ht="30">
      <c r="B148" s="145">
        <v>4700</v>
      </c>
      <c r="C148" s="149" t="s">
        <v>706</v>
      </c>
      <c r="D148" s="158" t="s">
        <v>605</v>
      </c>
      <c r="E148" s="204">
        <f>E150+E154+E160+E163+E167+E170+E173</f>
        <v>48308</v>
      </c>
      <c r="F148" s="204">
        <f>F150+F154+F160+F163+F167+F170+F173</f>
        <v>48308</v>
      </c>
      <c r="G148" s="204">
        <f>F148</f>
        <v>48308</v>
      </c>
      <c r="H148" s="184"/>
    </row>
    <row r="149" spans="2:8">
      <c r="B149" s="145"/>
      <c r="C149" s="148" t="s">
        <v>603</v>
      </c>
      <c r="D149" s="158"/>
      <c r="E149" s="204"/>
      <c r="F149" s="225"/>
      <c r="G149" s="204"/>
      <c r="H149" s="184"/>
    </row>
    <row r="150" spans="2:8" ht="60">
      <c r="B150" s="145">
        <v>4710</v>
      </c>
      <c r="C150" s="149" t="s">
        <v>707</v>
      </c>
      <c r="D150" s="158" t="s">
        <v>605</v>
      </c>
      <c r="E150" s="204">
        <f>E152+E153</f>
        <v>1500</v>
      </c>
      <c r="F150" s="204">
        <f>F152+F153</f>
        <v>1500</v>
      </c>
      <c r="G150" s="204">
        <f>F150</f>
        <v>1500</v>
      </c>
      <c r="H150" s="184"/>
    </row>
    <row r="151" spans="2:8">
      <c r="B151" s="145"/>
      <c r="C151" s="148" t="s">
        <v>608</v>
      </c>
      <c r="D151" s="158"/>
      <c r="E151" s="204"/>
      <c r="F151" s="225"/>
      <c r="G151" s="204"/>
      <c r="H151" s="184"/>
    </row>
    <row r="152" spans="2:8" ht="45">
      <c r="B152" s="145">
        <v>4711</v>
      </c>
      <c r="C152" s="148" t="s">
        <v>708</v>
      </c>
      <c r="D152" s="158">
        <v>4811</v>
      </c>
      <c r="E152" s="204"/>
      <c r="F152" s="225"/>
      <c r="G152" s="204"/>
      <c r="H152" s="184"/>
    </row>
    <row r="153" spans="2:8" ht="30">
      <c r="B153" s="145">
        <v>4712</v>
      </c>
      <c r="C153" s="148" t="s">
        <v>709</v>
      </c>
      <c r="D153" s="158">
        <v>4819</v>
      </c>
      <c r="E153" s="204">
        <f>+F153</f>
        <v>1500</v>
      </c>
      <c r="F153" s="204">
        <f>+G153</f>
        <v>1500</v>
      </c>
      <c r="G153" s="204">
        <f>+[2]Տնտես.!$E$25</f>
        <v>1500</v>
      </c>
      <c r="H153" s="184"/>
    </row>
    <row r="154" spans="2:8" ht="75">
      <c r="B154" s="145">
        <v>4720</v>
      </c>
      <c r="C154" s="149" t="s">
        <v>710</v>
      </c>
      <c r="D154" s="158" t="s">
        <v>605</v>
      </c>
      <c r="E154" s="204">
        <f>E156+E157+E158+E159</f>
        <v>980</v>
      </c>
      <c r="F154" s="204">
        <f>F156+F157+F158+F159</f>
        <v>980</v>
      </c>
      <c r="G154" s="204">
        <f>F154</f>
        <v>980</v>
      </c>
      <c r="H154" s="184"/>
    </row>
    <row r="155" spans="2:8">
      <c r="B155" s="145"/>
      <c r="C155" s="148" t="s">
        <v>608</v>
      </c>
      <c r="D155" s="158"/>
      <c r="E155" s="204"/>
      <c r="F155" s="225"/>
      <c r="G155" s="204"/>
      <c r="H155" s="184"/>
    </row>
    <row r="156" spans="2:8">
      <c r="B156" s="145">
        <v>4721</v>
      </c>
      <c r="C156" s="148" t="s">
        <v>711</v>
      </c>
      <c r="D156" s="158">
        <v>4821</v>
      </c>
      <c r="E156" s="204"/>
      <c r="F156" s="225"/>
      <c r="G156" s="204"/>
      <c r="H156" s="184"/>
    </row>
    <row r="157" spans="2:8">
      <c r="B157" s="145">
        <v>4722</v>
      </c>
      <c r="C157" s="148" t="s">
        <v>712</v>
      </c>
      <c r="D157" s="158">
        <v>4822</v>
      </c>
      <c r="E157" s="204">
        <f>+F157</f>
        <v>250</v>
      </c>
      <c r="F157" s="204">
        <f>+G157</f>
        <v>250</v>
      </c>
      <c r="G157" s="204">
        <f>+[2]Տնտես.!$E$26</f>
        <v>250</v>
      </c>
      <c r="H157" s="184"/>
    </row>
    <row r="158" spans="2:8">
      <c r="B158" s="145">
        <v>4723</v>
      </c>
      <c r="C158" s="148" t="s">
        <v>713</v>
      </c>
      <c r="D158" s="158">
        <v>4823</v>
      </c>
      <c r="E158" s="204">
        <f>+F158</f>
        <v>730</v>
      </c>
      <c r="F158" s="204">
        <f>+G158</f>
        <v>730</v>
      </c>
      <c r="G158" s="204">
        <f>+[2]Տնտես.!$E$27</f>
        <v>730</v>
      </c>
      <c r="H158" s="184"/>
    </row>
    <row r="159" spans="2:8" ht="30">
      <c r="B159" s="145">
        <v>4724</v>
      </c>
      <c r="C159" s="148" t="s">
        <v>714</v>
      </c>
      <c r="D159" s="158">
        <v>4824</v>
      </c>
      <c r="E159" s="204"/>
      <c r="F159" s="225"/>
      <c r="G159" s="204"/>
      <c r="H159" s="184"/>
    </row>
    <row r="160" spans="2:8" ht="30">
      <c r="B160" s="145">
        <v>4730</v>
      </c>
      <c r="C160" s="149" t="s">
        <v>715</v>
      </c>
      <c r="D160" s="158" t="s">
        <v>605</v>
      </c>
      <c r="E160" s="204">
        <f>E162</f>
        <v>0</v>
      </c>
      <c r="F160" s="204">
        <f>F162</f>
        <v>0</v>
      </c>
      <c r="G160" s="204">
        <f>F160</f>
        <v>0</v>
      </c>
      <c r="H160" s="184"/>
    </row>
    <row r="161" spans="2:8">
      <c r="B161" s="145"/>
      <c r="C161" s="148" t="s">
        <v>608</v>
      </c>
      <c r="D161" s="158"/>
      <c r="E161" s="204"/>
      <c r="F161" s="225"/>
      <c r="G161" s="204"/>
      <c r="H161" s="184"/>
    </row>
    <row r="162" spans="2:8" ht="30">
      <c r="B162" s="145">
        <v>4731</v>
      </c>
      <c r="C162" s="148" t="s">
        <v>716</v>
      </c>
      <c r="D162" s="158">
        <v>4831</v>
      </c>
      <c r="E162" s="204"/>
      <c r="F162" s="225"/>
      <c r="G162" s="204"/>
      <c r="H162" s="184"/>
    </row>
    <row r="163" spans="2:8" ht="60">
      <c r="B163" s="145">
        <v>4740</v>
      </c>
      <c r="C163" s="149" t="s">
        <v>717</v>
      </c>
      <c r="D163" s="158" t="s">
        <v>605</v>
      </c>
      <c r="E163" s="204">
        <f>E165+E166</f>
        <v>0</v>
      </c>
      <c r="F163" s="204">
        <f>F165+F166</f>
        <v>0</v>
      </c>
      <c r="G163" s="204">
        <f>F163</f>
        <v>0</v>
      </c>
      <c r="H163" s="184"/>
    </row>
    <row r="164" spans="2:8">
      <c r="B164" s="145"/>
      <c r="C164" s="148" t="s">
        <v>608</v>
      </c>
      <c r="D164" s="158"/>
      <c r="E164" s="204"/>
      <c r="F164" s="225"/>
      <c r="G164" s="204"/>
      <c r="H164" s="184"/>
    </row>
    <row r="165" spans="2:8" ht="30">
      <c r="B165" s="145">
        <v>4741</v>
      </c>
      <c r="C165" s="148" t="s">
        <v>718</v>
      </c>
      <c r="D165" s="158">
        <v>4841</v>
      </c>
      <c r="E165" s="204"/>
      <c r="F165" s="225"/>
      <c r="G165" s="204"/>
      <c r="H165" s="184"/>
    </row>
    <row r="166" spans="2:8" ht="30">
      <c r="B166" s="145">
        <v>4742</v>
      </c>
      <c r="C166" s="148" t="s">
        <v>719</v>
      </c>
      <c r="D166" s="158">
        <v>4842</v>
      </c>
      <c r="E166" s="204"/>
      <c r="F166" s="225"/>
      <c r="G166" s="204"/>
      <c r="H166" s="184"/>
    </row>
    <row r="167" spans="2:8" ht="60">
      <c r="B167" s="145">
        <v>4750</v>
      </c>
      <c r="C167" s="149" t="s">
        <v>720</v>
      </c>
      <c r="D167" s="158" t="s">
        <v>605</v>
      </c>
      <c r="E167" s="204">
        <f>E169</f>
        <v>0</v>
      </c>
      <c r="F167" s="204">
        <f>F169</f>
        <v>0</v>
      </c>
      <c r="G167" s="204">
        <f>F167</f>
        <v>0</v>
      </c>
      <c r="H167" s="184"/>
    </row>
    <row r="168" spans="2:8">
      <c r="B168" s="145"/>
      <c r="C168" s="148" t="s">
        <v>608</v>
      </c>
      <c r="D168" s="158"/>
      <c r="E168" s="204"/>
      <c r="F168" s="225"/>
      <c r="G168" s="204"/>
      <c r="H168" s="184"/>
    </row>
    <row r="169" spans="2:8" ht="30">
      <c r="B169" s="145">
        <v>4751</v>
      </c>
      <c r="C169" s="148" t="s">
        <v>721</v>
      </c>
      <c r="D169" s="158">
        <v>4851</v>
      </c>
      <c r="E169" s="204"/>
      <c r="F169" s="225"/>
      <c r="G169" s="204"/>
      <c r="H169" s="184"/>
    </row>
    <row r="170" spans="2:8">
      <c r="B170" s="145">
        <v>4760</v>
      </c>
      <c r="C170" s="149" t="s">
        <v>722</v>
      </c>
      <c r="D170" s="158" t="s">
        <v>605</v>
      </c>
      <c r="E170" s="204">
        <f>E172</f>
        <v>0</v>
      </c>
      <c r="F170" s="204">
        <f>F172</f>
        <v>0</v>
      </c>
      <c r="G170" s="204">
        <f>F170</f>
        <v>0</v>
      </c>
      <c r="H170" s="184"/>
    </row>
    <row r="171" spans="2:8">
      <c r="B171" s="145"/>
      <c r="C171" s="148" t="s">
        <v>608</v>
      </c>
      <c r="D171" s="158"/>
      <c r="E171" s="204"/>
      <c r="F171" s="225"/>
      <c r="G171" s="204"/>
      <c r="H171" s="184"/>
    </row>
    <row r="172" spans="2:8">
      <c r="B172" s="145">
        <v>4761</v>
      </c>
      <c r="C172" s="148" t="s">
        <v>723</v>
      </c>
      <c r="D172" s="158">
        <v>4861</v>
      </c>
      <c r="E172" s="204"/>
      <c r="F172" s="225"/>
      <c r="G172" s="204"/>
      <c r="H172" s="184"/>
    </row>
    <row r="173" spans="2:8">
      <c r="B173" s="145">
        <v>4770</v>
      </c>
      <c r="C173" s="149" t="s">
        <v>724</v>
      </c>
      <c r="D173" s="158" t="s">
        <v>605</v>
      </c>
      <c r="E173" s="204">
        <f>E175</f>
        <v>45828</v>
      </c>
      <c r="F173" s="204">
        <f>F175</f>
        <v>45828</v>
      </c>
      <c r="G173" s="204">
        <f>G175</f>
        <v>45828</v>
      </c>
      <c r="H173" s="184"/>
    </row>
    <row r="174" spans="2:8">
      <c r="B174" s="145"/>
      <c r="C174" s="148" t="s">
        <v>608</v>
      </c>
      <c r="D174" s="158"/>
      <c r="E174" s="204"/>
      <c r="F174" s="225"/>
      <c r="G174" s="204"/>
      <c r="H174" s="184"/>
    </row>
    <row r="175" spans="2:8">
      <c r="B175" s="145">
        <v>4771</v>
      </c>
      <c r="C175" s="148" t="s">
        <v>725</v>
      </c>
      <c r="D175" s="158">
        <v>4891</v>
      </c>
      <c r="E175" s="204">
        <f>+F175</f>
        <v>45828</v>
      </c>
      <c r="F175" s="204">
        <f>+G175</f>
        <v>45828</v>
      </c>
      <c r="G175" s="204">
        <f>+Лист2!J311</f>
        <v>45828</v>
      </c>
      <c r="H175" s="184"/>
    </row>
    <row r="176" spans="2:8" ht="45">
      <c r="B176" s="145">
        <v>4772</v>
      </c>
      <c r="C176" s="148" t="s">
        <v>726</v>
      </c>
      <c r="D176" s="183" t="s">
        <v>605</v>
      </c>
      <c r="E176" s="204"/>
      <c r="F176" s="225"/>
      <c r="G176" s="204"/>
      <c r="H176" s="184"/>
    </row>
    <row r="177" spans="2:8" ht="30">
      <c r="B177" s="145">
        <v>5000</v>
      </c>
      <c r="C177" s="145" t="s">
        <v>727</v>
      </c>
      <c r="D177" s="158" t="s">
        <v>605</v>
      </c>
      <c r="E177" s="204">
        <f>E179+E197+E203+E206</f>
        <v>0</v>
      </c>
      <c r="F177" s="204">
        <f>F179+F197+F203+F206</f>
        <v>0</v>
      </c>
      <c r="G177" s="204"/>
      <c r="H177" s="184"/>
    </row>
    <row r="178" spans="2:8">
      <c r="B178" s="145"/>
      <c r="C178" s="148" t="s">
        <v>603</v>
      </c>
      <c r="D178" s="158"/>
      <c r="E178" s="204"/>
      <c r="F178" s="225"/>
      <c r="G178" s="204"/>
      <c r="H178" s="184"/>
    </row>
    <row r="179" spans="2:8" ht="30">
      <c r="B179" s="145">
        <v>5100</v>
      </c>
      <c r="C179" s="148" t="s">
        <v>728</v>
      </c>
      <c r="D179" s="158" t="s">
        <v>605</v>
      </c>
      <c r="E179" s="204">
        <f>E181+E186+E191</f>
        <v>0</v>
      </c>
      <c r="F179" s="204">
        <f>F181+F186+F191</f>
        <v>0</v>
      </c>
      <c r="G179" s="204"/>
      <c r="H179" s="184"/>
    </row>
    <row r="180" spans="2:8">
      <c r="B180" s="145"/>
      <c r="C180" s="148" t="s">
        <v>603</v>
      </c>
      <c r="D180" s="158"/>
      <c r="E180" s="204"/>
      <c r="F180" s="225"/>
      <c r="G180" s="204"/>
      <c r="H180" s="184"/>
    </row>
    <row r="181" spans="2:8" ht="30">
      <c r="B181" s="145">
        <v>5110</v>
      </c>
      <c r="C181" s="149" t="s">
        <v>729</v>
      </c>
      <c r="D181" s="158" t="s">
        <v>605</v>
      </c>
      <c r="E181" s="204">
        <f>E183+E184+E185</f>
        <v>0</v>
      </c>
      <c r="F181" s="204">
        <f>F183+F184+F185</f>
        <v>0</v>
      </c>
      <c r="G181" s="204"/>
      <c r="H181" s="184"/>
    </row>
    <row r="182" spans="2:8">
      <c r="B182" s="145"/>
      <c r="C182" s="148" t="s">
        <v>608</v>
      </c>
      <c r="D182" s="158"/>
      <c r="E182" s="204"/>
      <c r="F182" s="225"/>
      <c r="G182" s="204"/>
      <c r="H182" s="184"/>
    </row>
    <row r="183" spans="2:8">
      <c r="B183" s="145">
        <v>5111</v>
      </c>
      <c r="C183" s="148" t="s">
        <v>730</v>
      </c>
      <c r="D183" s="158">
        <v>5111</v>
      </c>
      <c r="E183" s="204"/>
      <c r="F183" s="225"/>
      <c r="G183" s="204"/>
      <c r="H183" s="184"/>
    </row>
    <row r="184" spans="2:8">
      <c r="B184" s="145">
        <v>5112</v>
      </c>
      <c r="C184" s="148" t="s">
        <v>731</v>
      </c>
      <c r="D184" s="158">
        <v>5112</v>
      </c>
      <c r="E184" s="204"/>
      <c r="F184" s="225"/>
      <c r="G184" s="204"/>
      <c r="H184" s="184"/>
    </row>
    <row r="185" spans="2:8">
      <c r="B185" s="145">
        <v>5113</v>
      </c>
      <c r="C185" s="148" t="s">
        <v>732</v>
      </c>
      <c r="D185" s="158">
        <v>5113</v>
      </c>
      <c r="E185" s="204"/>
      <c r="F185" s="225"/>
      <c r="G185" s="204"/>
      <c r="H185" s="184"/>
    </row>
    <row r="186" spans="2:8" ht="30">
      <c r="B186" s="145">
        <v>5120</v>
      </c>
      <c r="C186" s="149" t="s">
        <v>733</v>
      </c>
      <c r="D186" s="158" t="s">
        <v>605</v>
      </c>
      <c r="E186" s="204">
        <f>E188+E189+E190</f>
        <v>0</v>
      </c>
      <c r="F186" s="204">
        <f>F188+F189+F190</f>
        <v>0</v>
      </c>
      <c r="G186" s="204">
        <f>G188+G189+G190</f>
        <v>0</v>
      </c>
      <c r="H186" s="184"/>
    </row>
    <row r="187" spans="2:8">
      <c r="B187" s="145"/>
      <c r="C187" s="148" t="s">
        <v>608</v>
      </c>
      <c r="D187" s="158"/>
      <c r="E187" s="204"/>
      <c r="F187" s="225"/>
      <c r="G187" s="204"/>
      <c r="H187" s="184"/>
    </row>
    <row r="188" spans="2:8">
      <c r="B188" s="145">
        <v>5121</v>
      </c>
      <c r="C188" s="148" t="s">
        <v>734</v>
      </c>
      <c r="D188" s="158">
        <v>5121</v>
      </c>
      <c r="E188" s="204">
        <v>0</v>
      </c>
      <c r="F188" s="225">
        <f>[1]sheet1!AL55</f>
        <v>0</v>
      </c>
      <c r="G188" s="204"/>
      <c r="H188" s="184"/>
    </row>
    <row r="189" spans="2:8">
      <c r="B189" s="145">
        <v>5122</v>
      </c>
      <c r="C189" s="148" t="s">
        <v>735</v>
      </c>
      <c r="D189" s="158">
        <v>5122</v>
      </c>
      <c r="E189" s="204"/>
      <c r="F189" s="225"/>
      <c r="G189" s="204"/>
      <c r="H189" s="184"/>
    </row>
    <row r="190" spans="2:8">
      <c r="B190" s="145">
        <v>5123</v>
      </c>
      <c r="C190" s="148" t="s">
        <v>736</v>
      </c>
      <c r="D190" s="158">
        <v>5129</v>
      </c>
      <c r="E190" s="204"/>
      <c r="F190" s="225"/>
      <c r="G190" s="204"/>
      <c r="H190" s="184"/>
    </row>
    <row r="191" spans="2:8" ht="30">
      <c r="B191" s="145">
        <v>5130</v>
      </c>
      <c r="C191" s="149" t="s">
        <v>737</v>
      </c>
      <c r="D191" s="158" t="s">
        <v>605</v>
      </c>
      <c r="E191" s="204"/>
      <c r="F191" s="204"/>
      <c r="G191" s="204"/>
      <c r="H191" s="184"/>
    </row>
    <row r="192" spans="2:8">
      <c r="B192" s="145"/>
      <c r="C192" s="148" t="s">
        <v>608</v>
      </c>
      <c r="D192" s="158"/>
      <c r="E192" s="204"/>
      <c r="F192" s="225"/>
      <c r="G192" s="204"/>
      <c r="H192" s="184"/>
    </row>
    <row r="193" spans="2:8">
      <c r="B193" s="145">
        <v>5131</v>
      </c>
      <c r="C193" s="148" t="s">
        <v>738</v>
      </c>
      <c r="D193" s="158">
        <v>5131</v>
      </c>
      <c r="E193" s="204">
        <f>[1]sheet1!AO53</f>
        <v>0</v>
      </c>
      <c r="F193" s="225">
        <f>[1]sheet1!AO55</f>
        <v>0</v>
      </c>
      <c r="G193" s="204">
        <v>0</v>
      </c>
      <c r="H193" s="184"/>
    </row>
    <row r="194" spans="2:8">
      <c r="B194" s="145">
        <v>5132</v>
      </c>
      <c r="C194" s="148" t="s">
        <v>739</v>
      </c>
      <c r="D194" s="158">
        <v>5132</v>
      </c>
      <c r="E194" s="204"/>
      <c r="F194" s="225"/>
      <c r="G194" s="204"/>
      <c r="H194" s="184"/>
    </row>
    <row r="195" spans="2:8">
      <c r="B195" s="145">
        <v>5133</v>
      </c>
      <c r="C195" s="148" t="s">
        <v>740</v>
      </c>
      <c r="D195" s="158">
        <v>5133</v>
      </c>
      <c r="E195" s="204"/>
      <c r="F195" s="225"/>
      <c r="G195" s="204"/>
      <c r="H195" s="184"/>
    </row>
    <row r="196" spans="2:8">
      <c r="B196" s="145">
        <v>5134</v>
      </c>
      <c r="C196" s="148" t="s">
        <v>741</v>
      </c>
      <c r="D196" s="158">
        <v>5134</v>
      </c>
      <c r="E196" s="204"/>
      <c r="F196" s="225"/>
      <c r="G196" s="204"/>
      <c r="H196" s="184"/>
    </row>
    <row r="197" spans="2:8" ht="30">
      <c r="B197" s="145">
        <v>5200</v>
      </c>
      <c r="C197" s="149" t="s">
        <v>742</v>
      </c>
      <c r="D197" s="158" t="s">
        <v>605</v>
      </c>
      <c r="E197" s="204">
        <f>E199+E200+E201+E202</f>
        <v>0</v>
      </c>
      <c r="F197" s="204">
        <f>F199+F200+F201+F202</f>
        <v>0</v>
      </c>
      <c r="G197" s="204">
        <v>0</v>
      </c>
      <c r="H197" s="184"/>
    </row>
    <row r="198" spans="2:8">
      <c r="B198" s="145"/>
      <c r="C198" s="148" t="s">
        <v>603</v>
      </c>
      <c r="D198" s="158"/>
      <c r="E198" s="204"/>
      <c r="F198" s="225"/>
      <c r="G198" s="204"/>
      <c r="H198" s="184"/>
    </row>
    <row r="199" spans="2:8" ht="30">
      <c r="B199" s="145">
        <v>5211</v>
      </c>
      <c r="C199" s="148" t="s">
        <v>743</v>
      </c>
      <c r="D199" s="158">
        <v>5211</v>
      </c>
      <c r="E199" s="204"/>
      <c r="F199" s="225"/>
      <c r="G199" s="204"/>
      <c r="H199" s="184"/>
    </row>
    <row r="200" spans="2:8">
      <c r="B200" s="145">
        <v>5221</v>
      </c>
      <c r="C200" s="148" t="s">
        <v>744</v>
      </c>
      <c r="D200" s="158">
        <v>5221</v>
      </c>
      <c r="E200" s="204"/>
      <c r="F200" s="225"/>
      <c r="G200" s="204"/>
      <c r="H200" s="184"/>
    </row>
    <row r="201" spans="2:8">
      <c r="B201" s="145">
        <v>5231</v>
      </c>
      <c r="C201" s="148" t="s">
        <v>745</v>
      </c>
      <c r="D201" s="158">
        <v>5231</v>
      </c>
      <c r="E201" s="204"/>
      <c r="F201" s="225"/>
      <c r="G201" s="204"/>
      <c r="H201" s="184"/>
    </row>
    <row r="202" spans="2:8">
      <c r="B202" s="145">
        <v>5241</v>
      </c>
      <c r="C202" s="148" t="s">
        <v>746</v>
      </c>
      <c r="D202" s="158">
        <v>5241</v>
      </c>
      <c r="E202" s="204"/>
      <c r="F202" s="225"/>
      <c r="G202" s="204"/>
      <c r="H202" s="184"/>
    </row>
    <row r="203" spans="2:8">
      <c r="B203" s="145">
        <v>5300</v>
      </c>
      <c r="C203" s="149" t="s">
        <v>747</v>
      </c>
      <c r="D203" s="158" t="s">
        <v>605</v>
      </c>
      <c r="E203" s="204">
        <f>E205</f>
        <v>0</v>
      </c>
      <c r="F203" s="204">
        <f>F205</f>
        <v>0</v>
      </c>
      <c r="G203" s="204"/>
      <c r="H203" s="184"/>
    </row>
    <row r="204" spans="2:8">
      <c r="B204" s="145"/>
      <c r="C204" s="148" t="s">
        <v>603</v>
      </c>
      <c r="D204" s="158"/>
      <c r="E204" s="204"/>
      <c r="F204" s="225"/>
      <c r="G204" s="204"/>
      <c r="H204" s="184"/>
    </row>
    <row r="205" spans="2:8">
      <c r="B205" s="145">
        <v>5311</v>
      </c>
      <c r="C205" s="148" t="s">
        <v>748</v>
      </c>
      <c r="D205" s="158">
        <v>5311</v>
      </c>
      <c r="E205" s="204"/>
      <c r="F205" s="225"/>
      <c r="G205" s="204"/>
      <c r="H205" s="184"/>
    </row>
    <row r="206" spans="2:8">
      <c r="B206" s="277">
        <v>5400</v>
      </c>
      <c r="C206" s="150" t="s">
        <v>749</v>
      </c>
      <c r="D206" s="279" t="s">
        <v>605</v>
      </c>
      <c r="E206" s="281">
        <f>E209+E210+E211+E212</f>
        <v>0</v>
      </c>
      <c r="F206" s="286">
        <f>F209+F210+F211+F212</f>
        <v>0</v>
      </c>
      <c r="G206" s="286">
        <f>G209+G210+G211+G212</f>
        <v>0</v>
      </c>
      <c r="H206" s="289"/>
    </row>
    <row r="207" spans="2:8">
      <c r="B207" s="278"/>
      <c r="C207" s="151" t="s">
        <v>750</v>
      </c>
      <c r="D207" s="280"/>
      <c r="E207" s="281"/>
      <c r="F207" s="287"/>
      <c r="G207" s="287"/>
      <c r="H207" s="290"/>
    </row>
    <row r="208" spans="2:8">
      <c r="B208" s="145"/>
      <c r="C208" s="148" t="s">
        <v>603</v>
      </c>
      <c r="D208" s="158"/>
      <c r="E208" s="204"/>
      <c r="F208" s="225"/>
      <c r="G208" s="204"/>
      <c r="H208" s="184"/>
    </row>
    <row r="209" spans="2:8">
      <c r="B209" s="145">
        <v>5411</v>
      </c>
      <c r="C209" s="148" t="s">
        <v>751</v>
      </c>
      <c r="D209" s="158">
        <v>5411</v>
      </c>
      <c r="E209" s="204"/>
      <c r="F209" s="225"/>
      <c r="G209" s="204"/>
      <c r="H209" s="184"/>
    </row>
    <row r="210" spans="2:8">
      <c r="B210" s="145">
        <v>5421</v>
      </c>
      <c r="C210" s="148" t="s">
        <v>752</v>
      </c>
      <c r="D210" s="158">
        <v>5421</v>
      </c>
      <c r="E210" s="204"/>
      <c r="F210" s="225"/>
      <c r="G210" s="204"/>
      <c r="H210" s="184"/>
    </row>
    <row r="211" spans="2:8">
      <c r="B211" s="145">
        <v>5431</v>
      </c>
      <c r="C211" s="148" t="s">
        <v>753</v>
      </c>
      <c r="D211" s="158">
        <v>5431</v>
      </c>
      <c r="E211" s="204"/>
      <c r="F211" s="225"/>
      <c r="G211" s="204"/>
      <c r="H211" s="184"/>
    </row>
    <row r="212" spans="2:8">
      <c r="B212" s="145">
        <v>5441</v>
      </c>
      <c r="C212" s="148" t="s">
        <v>754</v>
      </c>
      <c r="D212" s="158">
        <v>5441</v>
      </c>
      <c r="E212" s="204"/>
      <c r="F212" s="225"/>
      <c r="G212" s="204"/>
      <c r="H212" s="184"/>
    </row>
    <row r="213" spans="2:8" ht="30">
      <c r="B213" s="145">
        <v>6000</v>
      </c>
      <c r="C213" s="148" t="s">
        <v>755</v>
      </c>
      <c r="D213" s="158" t="s">
        <v>605</v>
      </c>
      <c r="E213" s="204"/>
      <c r="F213" s="204"/>
      <c r="G213" s="204"/>
      <c r="H213" s="185"/>
    </row>
    <row r="214" spans="2:8">
      <c r="B214" s="145"/>
      <c r="C214" s="148" t="s">
        <v>603</v>
      </c>
      <c r="D214" s="158"/>
      <c r="E214" s="204"/>
      <c r="F214" s="225"/>
      <c r="G214" s="204"/>
      <c r="H214" s="184"/>
    </row>
    <row r="215" spans="2:8" ht="30">
      <c r="B215" s="145">
        <v>6100</v>
      </c>
      <c r="C215" s="148" t="s">
        <v>756</v>
      </c>
      <c r="D215" s="158" t="s">
        <v>605</v>
      </c>
      <c r="E215" s="204">
        <f>E217+E218+E219</f>
        <v>0</v>
      </c>
      <c r="F215" s="204">
        <f>F217+F218+F219</f>
        <v>0</v>
      </c>
      <c r="G215" s="204">
        <f>G217+G218+G219</f>
        <v>0</v>
      </c>
      <c r="H215" s="185"/>
    </row>
    <row r="216" spans="2:8">
      <c r="B216" s="145"/>
      <c r="C216" s="148" t="s">
        <v>603</v>
      </c>
      <c r="D216" s="158"/>
      <c r="E216" s="204"/>
      <c r="F216" s="225"/>
      <c r="G216" s="204"/>
      <c r="H216" s="186"/>
    </row>
    <row r="217" spans="2:8">
      <c r="B217" s="145">
        <v>6110</v>
      </c>
      <c r="C217" s="149" t="s">
        <v>757</v>
      </c>
      <c r="D217" s="158">
        <v>8111</v>
      </c>
      <c r="E217" s="204"/>
      <c r="F217" s="225"/>
      <c r="G217" s="204"/>
      <c r="H217" s="184"/>
    </row>
    <row r="218" spans="2:8">
      <c r="B218" s="145">
        <v>6120</v>
      </c>
      <c r="C218" s="149" t="s">
        <v>758</v>
      </c>
      <c r="D218" s="158">
        <v>8121</v>
      </c>
      <c r="E218" s="204"/>
      <c r="F218" s="225"/>
      <c r="G218" s="204"/>
      <c r="H218" s="184"/>
    </row>
    <row r="219" spans="2:8" ht="30">
      <c r="B219" s="145">
        <v>6130</v>
      </c>
      <c r="C219" s="149" t="s">
        <v>759</v>
      </c>
      <c r="D219" s="158">
        <v>8131</v>
      </c>
      <c r="E219" s="204"/>
      <c r="F219" s="225"/>
      <c r="G219" s="204"/>
      <c r="H219" s="184"/>
    </row>
    <row r="220" spans="2:8" ht="30">
      <c r="B220" s="145">
        <v>6200</v>
      </c>
      <c r="C220" s="148" t="s">
        <v>760</v>
      </c>
      <c r="D220" s="158" t="s">
        <v>605</v>
      </c>
      <c r="E220" s="204">
        <f>E222+E223</f>
        <v>0</v>
      </c>
      <c r="F220" s="204">
        <f>F222+F223</f>
        <v>0</v>
      </c>
      <c r="G220" s="204">
        <f>G222+G223</f>
        <v>0</v>
      </c>
      <c r="H220" s="184"/>
    </row>
    <row r="221" spans="2:8">
      <c r="B221" s="145"/>
      <c r="C221" s="148" t="s">
        <v>603</v>
      </c>
      <c r="D221" s="158"/>
      <c r="E221" s="204"/>
      <c r="F221" s="225"/>
      <c r="G221" s="204"/>
      <c r="H221" s="184"/>
    </row>
    <row r="222" spans="2:8" ht="30">
      <c r="B222" s="145">
        <v>6210</v>
      </c>
      <c r="C222" s="149" t="s">
        <v>761</v>
      </c>
      <c r="D222" s="158">
        <v>8211</v>
      </c>
      <c r="E222" s="204"/>
      <c r="F222" s="225"/>
      <c r="G222" s="204"/>
      <c r="H222" s="184"/>
    </row>
    <row r="223" spans="2:8" ht="30">
      <c r="B223" s="145">
        <v>6220</v>
      </c>
      <c r="C223" s="149" t="s">
        <v>762</v>
      </c>
      <c r="D223" s="158" t="s">
        <v>605</v>
      </c>
      <c r="E223" s="204">
        <f>E225+E226+E227</f>
        <v>0</v>
      </c>
      <c r="F223" s="204">
        <f>F225+F226+F227</f>
        <v>0</v>
      </c>
      <c r="G223" s="204">
        <f>G225+G226+G227</f>
        <v>0</v>
      </c>
      <c r="H223" s="184"/>
    </row>
    <row r="224" spans="2:8">
      <c r="B224" s="145"/>
      <c r="C224" s="148" t="s">
        <v>608</v>
      </c>
      <c r="D224" s="158"/>
      <c r="E224" s="204"/>
      <c r="F224" s="225"/>
      <c r="G224" s="204"/>
      <c r="H224" s="184"/>
    </row>
    <row r="225" spans="2:8">
      <c r="B225" s="145">
        <v>6221</v>
      </c>
      <c r="C225" s="148" t="s">
        <v>763</v>
      </c>
      <c r="D225" s="158">
        <v>8221</v>
      </c>
      <c r="E225" s="204"/>
      <c r="F225" s="225"/>
      <c r="G225" s="204"/>
      <c r="H225" s="184"/>
    </row>
    <row r="226" spans="2:8" ht="30">
      <c r="B226" s="145">
        <v>6222</v>
      </c>
      <c r="C226" s="148" t="s">
        <v>764</v>
      </c>
      <c r="D226" s="158">
        <v>8222</v>
      </c>
      <c r="E226" s="204"/>
      <c r="F226" s="225"/>
      <c r="G226" s="204"/>
      <c r="H226" s="184"/>
    </row>
    <row r="227" spans="2:8" ht="30">
      <c r="B227" s="145">
        <v>6223</v>
      </c>
      <c r="C227" s="148" t="s">
        <v>765</v>
      </c>
      <c r="D227" s="158">
        <v>8223</v>
      </c>
      <c r="E227" s="204"/>
      <c r="F227" s="225"/>
      <c r="G227" s="204"/>
      <c r="H227" s="184"/>
    </row>
    <row r="228" spans="2:8" ht="30">
      <c r="B228" s="145">
        <v>6300</v>
      </c>
      <c r="C228" s="148" t="s">
        <v>766</v>
      </c>
      <c r="D228" s="158" t="s">
        <v>605</v>
      </c>
      <c r="E228" s="204">
        <f>E230</f>
        <v>0</v>
      </c>
      <c r="F228" s="204">
        <f>F230</f>
        <v>0</v>
      </c>
      <c r="G228" s="204">
        <v>0</v>
      </c>
      <c r="H228" s="184"/>
    </row>
    <row r="229" spans="2:8">
      <c r="B229" s="145"/>
      <c r="C229" s="148" t="s">
        <v>603</v>
      </c>
      <c r="D229" s="158"/>
      <c r="E229" s="204"/>
      <c r="F229" s="225"/>
      <c r="G229" s="204"/>
      <c r="H229" s="184"/>
    </row>
    <row r="230" spans="2:8" ht="30">
      <c r="B230" s="145">
        <v>6310</v>
      </c>
      <c r="C230" s="149" t="s">
        <v>767</v>
      </c>
      <c r="D230" s="158">
        <v>8311</v>
      </c>
      <c r="E230" s="204"/>
      <c r="F230" s="225"/>
      <c r="G230" s="204"/>
      <c r="H230" s="184"/>
    </row>
    <row r="231" spans="2:8" ht="30">
      <c r="B231" s="145">
        <v>6400</v>
      </c>
      <c r="C231" s="148" t="s">
        <v>768</v>
      </c>
      <c r="D231" s="158" t="s">
        <v>605</v>
      </c>
      <c r="E231" s="204"/>
      <c r="F231" s="204"/>
      <c r="G231" s="204"/>
      <c r="H231" s="185"/>
    </row>
    <row r="232" spans="2:8">
      <c r="B232" s="145"/>
      <c r="C232" s="148" t="s">
        <v>603</v>
      </c>
      <c r="D232" s="158"/>
      <c r="E232" s="204"/>
      <c r="F232" s="225"/>
      <c r="G232" s="204"/>
      <c r="H232" s="184"/>
    </row>
    <row r="233" spans="2:8">
      <c r="B233" s="145">
        <v>6410</v>
      </c>
      <c r="C233" s="149" t="s">
        <v>769</v>
      </c>
      <c r="D233" s="158">
        <v>8411</v>
      </c>
      <c r="E233" s="204"/>
      <c r="F233" s="225"/>
      <c r="G233" s="204"/>
      <c r="H233" s="185"/>
    </row>
    <row r="234" spans="2:8">
      <c r="B234" s="145">
        <v>6420</v>
      </c>
      <c r="C234" s="149" t="s">
        <v>770</v>
      </c>
      <c r="D234" s="158">
        <v>8412</v>
      </c>
      <c r="E234" s="204"/>
      <c r="F234" s="225"/>
      <c r="G234" s="204"/>
      <c r="H234" s="184"/>
    </row>
    <row r="235" spans="2:8" ht="30">
      <c r="B235" s="145">
        <v>6430</v>
      </c>
      <c r="C235" s="149" t="s">
        <v>771</v>
      </c>
      <c r="D235" s="158">
        <v>8413</v>
      </c>
      <c r="E235" s="204"/>
      <c r="F235" s="225"/>
      <c r="G235" s="204"/>
      <c r="H235" s="184"/>
    </row>
    <row r="236" spans="2:8" ht="30">
      <c r="B236" s="145">
        <v>6440</v>
      </c>
      <c r="C236" s="149" t="s">
        <v>772</v>
      </c>
      <c r="D236" s="158">
        <v>8414</v>
      </c>
      <c r="E236" s="204"/>
      <c r="F236" s="225"/>
      <c r="G236" s="204"/>
      <c r="H236" s="184"/>
    </row>
    <row r="237" spans="2:8" ht="18.75">
      <c r="B237" s="142"/>
      <c r="C237"/>
      <c r="D237" s="154"/>
      <c r="E237" s="157"/>
      <c r="G237" s="154"/>
      <c r="H237" s="154"/>
    </row>
  </sheetData>
  <mergeCells count="39">
    <mergeCell ref="E1:H4"/>
    <mergeCell ref="A1:D4"/>
    <mergeCell ref="B5:H5"/>
    <mergeCell ref="H206:H207"/>
    <mergeCell ref="B124:B125"/>
    <mergeCell ref="D124:D125"/>
    <mergeCell ref="E124:E125"/>
    <mergeCell ref="F124:F125"/>
    <mergeCell ref="G124:G125"/>
    <mergeCell ref="B206:B207"/>
    <mergeCell ref="D206:D207"/>
    <mergeCell ref="E206:E207"/>
    <mergeCell ref="F206:F207"/>
    <mergeCell ref="G206:G207"/>
    <mergeCell ref="D62:D63"/>
    <mergeCell ref="E62:E63"/>
    <mergeCell ref="F62:F63"/>
    <mergeCell ref="G62:G63"/>
    <mergeCell ref="B54:B55"/>
    <mergeCell ref="D54:D55"/>
    <mergeCell ref="E54:E55"/>
    <mergeCell ref="F54:F55"/>
    <mergeCell ref="G54:G55"/>
    <mergeCell ref="H54:H55"/>
    <mergeCell ref="H62:H63"/>
    <mergeCell ref="H124:H125"/>
    <mergeCell ref="H7:H8"/>
    <mergeCell ref="B10:B11"/>
    <mergeCell ref="D10:D11"/>
    <mergeCell ref="E10:E11"/>
    <mergeCell ref="F10:F11"/>
    <mergeCell ref="G10:G11"/>
    <mergeCell ref="H10:H11"/>
    <mergeCell ref="B7:B8"/>
    <mergeCell ref="C7:D7"/>
    <mergeCell ref="E7:E8"/>
    <mergeCell ref="F7:F8"/>
    <mergeCell ref="G7:G8"/>
    <mergeCell ref="B62:B63"/>
  </mergeCells>
  <pageMargins left="0" right="0" top="0" bottom="0" header="0.3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2022-12-01T11:00:52Z</dcterms:modified>
</cp:coreProperties>
</file>